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26-CLAIMS INFO-KG TABLE I" sheetId="1" r:id="rId1"/>
  </sheets>
  <externalReferences>
    <externalReference r:id="rId2"/>
    <externalReference r:id="rId3"/>
    <externalReference r:id="rId4"/>
  </externalReferences>
  <calcPr calcId="124519"/>
</workbook>
</file>

<file path=xl/calcChain.xml><?xml version="1.0" encoding="utf-8"?>
<calcChain xmlns="http://schemas.openxmlformats.org/spreadsheetml/2006/main">
  <c r="L21" i="1"/>
  <c r="K21"/>
  <c r="J21"/>
  <c r="I21"/>
  <c r="H21"/>
  <c r="G21"/>
  <c r="F21"/>
  <c r="E21"/>
  <c r="D21"/>
  <c r="L20"/>
  <c r="K20"/>
  <c r="J20"/>
  <c r="I20"/>
  <c r="H20"/>
  <c r="G20"/>
  <c r="F20"/>
  <c r="E20"/>
  <c r="D20"/>
  <c r="L19"/>
  <c r="K19"/>
  <c r="J19"/>
  <c r="I19"/>
  <c r="H19"/>
  <c r="G19"/>
  <c r="F19"/>
  <c r="E19"/>
  <c r="D19"/>
  <c r="L18"/>
  <c r="K18"/>
  <c r="J18"/>
  <c r="I18"/>
  <c r="H18"/>
  <c r="G18"/>
  <c r="F18"/>
  <c r="E18"/>
  <c r="D18"/>
  <c r="L17"/>
  <c r="K17"/>
  <c r="J17"/>
  <c r="I17"/>
  <c r="H17"/>
  <c r="G17"/>
  <c r="F17"/>
  <c r="E17"/>
  <c r="D17"/>
  <c r="L16"/>
  <c r="K16"/>
  <c r="J16"/>
  <c r="I16"/>
  <c r="H16"/>
  <c r="G16"/>
  <c r="F16"/>
  <c r="E16"/>
  <c r="D16"/>
  <c r="K15"/>
  <c r="J15"/>
  <c r="I15"/>
  <c r="H15"/>
  <c r="G15"/>
  <c r="F15"/>
  <c r="E15"/>
  <c r="D15"/>
  <c r="L14"/>
  <c r="K14"/>
  <c r="J14"/>
  <c r="I14"/>
  <c r="H14"/>
  <c r="G14"/>
  <c r="F14"/>
  <c r="E14"/>
  <c r="D14"/>
  <c r="L13"/>
  <c r="K13"/>
  <c r="J13"/>
  <c r="J23" s="1"/>
  <c r="I13"/>
  <c r="I23" s="1"/>
  <c r="H13"/>
  <c r="G13"/>
  <c r="G23" s="1"/>
  <c r="F13"/>
  <c r="F23" s="1"/>
  <c r="E13"/>
  <c r="E23" s="1"/>
  <c r="D13"/>
  <c r="L11"/>
  <c r="K11"/>
  <c r="J11"/>
  <c r="I11"/>
  <c r="H11"/>
  <c r="H23" s="1"/>
  <c r="G11"/>
  <c r="F11"/>
  <c r="E11"/>
  <c r="D11"/>
  <c r="D23" s="1"/>
  <c r="B6"/>
  <c r="B2"/>
</calcChain>
</file>

<file path=xl/sharedStrings.xml><?xml version="1.0" encoding="utf-8"?>
<sst xmlns="http://schemas.openxmlformats.org/spreadsheetml/2006/main" count="29" uniqueCount="28">
  <si>
    <t>NATIONAL INSURANCE COMPANY LIMITED</t>
  </si>
  <si>
    <t>CIN: U10200WB1906GOI001713</t>
  </si>
  <si>
    <t>FORM NL-26 CLAIMS INFORMATION - IRDAI-GI-SM - TABLE IA: REQUIRED SOLVENCY MARGIN BASED ON NET PREMIUM AND NET INCURRED CLAIMS</t>
  </si>
  <si>
    <t>(Rs. In lakhs)</t>
  </si>
  <si>
    <t>Item No.</t>
  </si>
  <si>
    <t>Description</t>
  </si>
  <si>
    <t xml:space="preserve">PREMIUM </t>
  </si>
  <si>
    <t>CLAIMS</t>
  </si>
  <si>
    <t>RSM-1</t>
  </si>
  <si>
    <t>RSM-2</t>
  </si>
  <si>
    <t>RSM</t>
  </si>
  <si>
    <t>FACTOR A</t>
  </si>
  <si>
    <t>FACTOR B</t>
  </si>
  <si>
    <t>Gross  Premiums</t>
  </si>
  <si>
    <t xml:space="preserve">Net  Premiums </t>
  </si>
  <si>
    <t xml:space="preserve">Gross incurred claims </t>
  </si>
  <si>
    <t>Net incurred Claims</t>
  </si>
  <si>
    <t>Fire</t>
  </si>
  <si>
    <t>Marine:</t>
  </si>
  <si>
    <t>Marine Cargo</t>
  </si>
  <si>
    <t>Marine Hull</t>
  </si>
  <si>
    <t>Miscellaneous:</t>
  </si>
  <si>
    <t>Motor</t>
  </si>
  <si>
    <t>Engineering</t>
  </si>
  <si>
    <t>Aviation</t>
  </si>
  <si>
    <t>Liability</t>
  </si>
  <si>
    <t>Health Insurance</t>
  </si>
  <si>
    <t>TOTAL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</si>
</sst>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name val="Andalus"/>
      <family val="1"/>
    </font>
    <font>
      <b/>
      <sz val="11"/>
      <color indexed="8"/>
      <name val="Andalus"/>
      <family val="1"/>
    </font>
    <font>
      <i/>
      <sz val="11"/>
      <color theme="1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1" applyFont="1" applyAlignment="1" applyProtection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8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/>
    </xf>
    <xf numFmtId="0" fontId="7" fillId="3" borderId="5" xfId="0" applyFont="1" applyFill="1" applyBorder="1"/>
    <xf numFmtId="1" fontId="2" fillId="3" borderId="4" xfId="0" applyNumberFormat="1" applyFont="1" applyFill="1" applyBorder="1"/>
    <xf numFmtId="1" fontId="2" fillId="3" borderId="5" xfId="0" applyNumberFormat="1" applyFont="1" applyFill="1" applyBorder="1"/>
    <xf numFmtId="1" fontId="2" fillId="3" borderId="6" xfId="0" applyNumberFormat="1" applyFont="1" applyFill="1" applyBorder="1"/>
    <xf numFmtId="2" fontId="2" fillId="3" borderId="4" xfId="0" applyNumberFormat="1" applyFont="1" applyFill="1" applyBorder="1"/>
    <xf numFmtId="2" fontId="2" fillId="3" borderId="5" xfId="0" applyNumberFormat="1" applyFont="1" applyFill="1" applyBorder="1"/>
    <xf numFmtId="0" fontId="2" fillId="3" borderId="5" xfId="0" applyFont="1" applyFill="1" applyBorder="1"/>
    <xf numFmtId="0" fontId="2" fillId="0" borderId="5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right"/>
    </xf>
    <xf numFmtId="0" fontId="2" fillId="3" borderId="5" xfId="0" applyFont="1" applyFill="1" applyBorder="1" applyAlignment="1">
      <alignment horizontal="right"/>
    </xf>
    <xf numFmtId="1" fontId="2" fillId="3" borderId="5" xfId="0" applyNumberFormat="1" applyFont="1" applyFill="1" applyBorder="1" applyAlignment="1">
      <alignment horizontal="right"/>
    </xf>
    <xf numFmtId="1" fontId="2" fillId="3" borderId="4" xfId="0" applyNumberFormat="1" applyFont="1" applyFill="1" applyBorder="1" applyAlignment="1">
      <alignment horizontal="right"/>
    </xf>
    <xf numFmtId="0" fontId="2" fillId="3" borderId="6" xfId="0" applyFont="1" applyFill="1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left"/>
    </xf>
    <xf numFmtId="1" fontId="7" fillId="0" borderId="7" xfId="0" applyNumberFormat="1" applyFont="1" applyFill="1" applyBorder="1" applyAlignment="1">
      <alignment horizontal="right"/>
    </xf>
    <xf numFmtId="1" fontId="7" fillId="0" borderId="8" xfId="0" applyNumberFormat="1" applyFont="1" applyFill="1" applyBorder="1" applyAlignment="1">
      <alignment horizontal="right"/>
    </xf>
    <xf numFmtId="1" fontId="7" fillId="0" borderId="9" xfId="0" applyNumberFormat="1" applyFont="1" applyFill="1" applyBorder="1" applyAlignment="1">
      <alignment horizontal="right"/>
    </xf>
    <xf numFmtId="0" fontId="1" fillId="0" borderId="7" xfId="0" applyFont="1" applyBorder="1"/>
    <xf numFmtId="0" fontId="1" fillId="0" borderId="8" xfId="0" applyFont="1" applyBorder="1"/>
    <xf numFmtId="0" fontId="1" fillId="0" borderId="0" xfId="0" applyFont="1"/>
    <xf numFmtId="0" fontId="1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180975</xdr:rowOff>
    </xdr:from>
    <xdr:to>
      <xdr:col>1</xdr:col>
      <xdr:colOff>714375</xdr:colOff>
      <xdr:row>2</xdr:row>
      <xdr:rowOff>133350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23975" y="180975"/>
          <a:ext cx="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752476</xdr:colOff>
      <xdr:row>3</xdr:row>
      <xdr:rowOff>228600</xdr:rowOff>
    </xdr:from>
    <xdr:to>
      <xdr:col>2</xdr:col>
      <xdr:colOff>2</xdr:colOff>
      <xdr:row>6</xdr:row>
      <xdr:rowOff>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333501" y="1085850"/>
          <a:ext cx="1" cy="59055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Accounts/FINAL%20ACCOUNTS%2016-17/4TH.QUTR.2016-17/PUBLIC%20DISCLOSURE%20Q4%202016-17/PUBLIC%20DISCLOSURE%20-%204th%20QUARTER%202016-17%20-%20NATIONAL%20INSURANCE%20-%20Copy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Solvency/SOLVENCY-%20FY%202016-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Accounts\THIRD%20QUARTER%202016-17\3RD.QUTR.2016-17\SOLVENCY\Solvency-%2031-12-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RDAI-GI-TA"/>
      <sheetName val="IRDAI-GI-TR"/>
      <sheetName val="RSM"/>
      <sheetName val="SOLVENCY STATEMENT"/>
      <sheetName val="INADMISSIBLE ASSETS"/>
      <sheetName val="RSM WORKINGS"/>
      <sheetName val="FVCA WORKING"/>
      <sheetName val="Sheet1"/>
    </sheetNames>
    <sheetDataSet>
      <sheetData sheetId="0"/>
      <sheetData sheetId="1">
        <row r="18">
          <cell r="D18">
            <v>688203.33</v>
          </cell>
        </row>
      </sheetData>
      <sheetData sheetId="2">
        <row r="21">
          <cell r="E21">
            <v>108747.325272924</v>
          </cell>
          <cell r="F21">
            <v>77470.778750208003</v>
          </cell>
          <cell r="G21">
            <v>108130.42311</v>
          </cell>
          <cell r="H21">
            <v>54924.893346666664</v>
          </cell>
          <cell r="I21">
            <v>15494</v>
          </cell>
          <cell r="J21">
            <v>16477</v>
          </cell>
          <cell r="K21">
            <v>16477</v>
          </cell>
          <cell r="L21">
            <v>0.5</v>
          </cell>
          <cell r="M21">
            <v>0.5</v>
          </cell>
        </row>
        <row r="22">
          <cell r="E22">
            <v>16623.589266415998</v>
          </cell>
          <cell r="F22">
            <v>14122.325655776</v>
          </cell>
          <cell r="G22">
            <v>9455.4563299999991</v>
          </cell>
          <cell r="H22">
            <v>8461.1506066666661</v>
          </cell>
          <cell r="I22">
            <v>2824</v>
          </cell>
          <cell r="J22">
            <v>2538</v>
          </cell>
          <cell r="K22">
            <v>2824</v>
          </cell>
          <cell r="L22">
            <v>0.6</v>
          </cell>
          <cell r="M22">
            <v>0.6</v>
          </cell>
        </row>
        <row r="23">
          <cell r="E23">
            <v>8172.6062199999997</v>
          </cell>
          <cell r="F23">
            <v>1827.49908</v>
          </cell>
          <cell r="G23">
            <v>3888.9985599999982</v>
          </cell>
          <cell r="H23">
            <v>3281.9950800000001</v>
          </cell>
          <cell r="I23">
            <v>817</v>
          </cell>
          <cell r="J23">
            <v>985</v>
          </cell>
          <cell r="K23">
            <v>985</v>
          </cell>
          <cell r="L23">
            <v>0.5</v>
          </cell>
          <cell r="M23">
            <v>0.5</v>
          </cell>
        </row>
        <row r="24">
          <cell r="E24">
            <v>634496.07678943197</v>
          </cell>
          <cell r="F24">
            <v>473704.0020411</v>
          </cell>
          <cell r="G24">
            <v>537045.03911000001</v>
          </cell>
          <cell r="H24">
            <v>426400.75462000002</v>
          </cell>
          <cell r="I24">
            <v>95174</v>
          </cell>
          <cell r="J24">
            <v>127920</v>
          </cell>
          <cell r="K24">
            <v>127920</v>
          </cell>
          <cell r="L24">
            <v>0.75</v>
          </cell>
          <cell r="M24">
            <v>0.75</v>
          </cell>
        </row>
        <row r="25">
          <cell r="E25">
            <v>27734.246271324002</v>
          </cell>
          <cell r="F25">
            <v>19671.864307719999</v>
          </cell>
          <cell r="G25">
            <v>14844.235653333333</v>
          </cell>
          <cell r="H25">
            <v>14807.45364</v>
          </cell>
          <cell r="I25">
            <v>3934</v>
          </cell>
          <cell r="J25">
            <v>4442</v>
          </cell>
          <cell r="K25">
            <v>4442</v>
          </cell>
          <cell r="L25">
            <v>0.5</v>
          </cell>
          <cell r="M25">
            <v>0.5</v>
          </cell>
        </row>
        <row r="26">
          <cell r="E26">
            <v>6964.5902532919999</v>
          </cell>
          <cell r="F26">
            <v>414.20674237200001</v>
          </cell>
          <cell r="G26">
            <v>14166.756856666669</v>
          </cell>
          <cell r="H26">
            <v>1400.6293466666666</v>
          </cell>
          <cell r="I26">
            <v>696</v>
          </cell>
          <cell r="J26">
            <v>2125</v>
          </cell>
          <cell r="K26">
            <v>2125</v>
          </cell>
          <cell r="L26">
            <v>0.5</v>
          </cell>
          <cell r="M26">
            <v>0.5</v>
          </cell>
        </row>
        <row r="27">
          <cell r="E27">
            <v>10869.760400272</v>
          </cell>
          <cell r="F27">
            <v>10327.420440272001</v>
          </cell>
          <cell r="G27">
            <v>2687.1887966666663</v>
          </cell>
          <cell r="H27">
            <v>2468.2926866666662</v>
          </cell>
          <cell r="I27">
            <v>2065</v>
          </cell>
          <cell r="J27">
            <v>740</v>
          </cell>
          <cell r="K27">
            <v>2065</v>
          </cell>
          <cell r="L27">
            <v>0.75</v>
          </cell>
          <cell r="M27">
            <v>0.75</v>
          </cell>
        </row>
        <row r="28">
          <cell r="E28">
            <v>474136.24681820802</v>
          </cell>
          <cell r="F28">
            <v>360928.33508820803</v>
          </cell>
          <cell r="G28">
            <v>587487.64622</v>
          </cell>
          <cell r="H28">
            <v>478750.65229</v>
          </cell>
          <cell r="I28">
            <v>72186</v>
          </cell>
          <cell r="J28">
            <v>143625</v>
          </cell>
          <cell r="K28">
            <v>143625</v>
          </cell>
          <cell r="L28">
            <v>0.75</v>
          </cell>
          <cell r="M28">
            <v>0.75</v>
          </cell>
        </row>
        <row r="29">
          <cell r="E29">
            <v>169204.72078832</v>
          </cell>
          <cell r="F29">
            <v>97094.919631860015</v>
          </cell>
          <cell r="G29">
            <v>111178.94884</v>
          </cell>
          <cell r="H29">
            <v>78087.755179999993</v>
          </cell>
          <cell r="I29">
            <v>23689</v>
          </cell>
          <cell r="J29">
            <v>23426</v>
          </cell>
          <cell r="K29">
            <v>23689</v>
          </cell>
          <cell r="L29">
            <v>0.7</v>
          </cell>
          <cell r="M29">
            <v>0.7</v>
          </cell>
        </row>
      </sheetData>
      <sheetData sheetId="3">
        <row r="15">
          <cell r="E15">
            <v>2204220.1500000004</v>
          </cell>
        </row>
      </sheetData>
      <sheetData sheetId="4">
        <row r="8">
          <cell r="E8">
            <v>0</v>
          </cell>
        </row>
      </sheetData>
      <sheetData sheetId="5"/>
      <sheetData sheetId="6">
        <row r="13">
          <cell r="D13">
            <v>12360622.361924123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olvency"/>
      <sheetName val="Sheet2"/>
      <sheetName val="ALM-(a)"/>
      <sheetName val="RSM-(a)"/>
      <sheetName val="AA"/>
    </sheetNames>
    <sheetDataSet>
      <sheetData sheetId="0"/>
      <sheetData sheetId="1"/>
      <sheetData sheetId="2">
        <row r="54">
          <cell r="D54">
            <v>39259.707629999997</v>
          </cell>
        </row>
      </sheetData>
      <sheetData sheetId="3"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2">
    <pageSetUpPr fitToPage="1"/>
  </sheetPr>
  <dimension ref="A1:M26"/>
  <sheetViews>
    <sheetView showGridLines="0" showZeros="0" tabSelected="1" workbookViewId="0">
      <selection activeCell="M4" sqref="M4"/>
    </sheetView>
  </sheetViews>
  <sheetFormatPr defaultColWidth="0" defaultRowHeight="15" customHeight="1" zeroHeight="1"/>
  <cols>
    <col min="1" max="1" width="9.140625" customWidth="1"/>
    <col min="2" max="2" width="10.85546875" customWidth="1"/>
    <col min="3" max="3" width="33.85546875" customWidth="1"/>
    <col min="4" max="10" width="15.7109375" customWidth="1"/>
    <col min="11" max="11" width="11.5703125" bestFit="1" customWidth="1"/>
    <col min="12" max="12" width="11.42578125" bestFit="1" customWidth="1"/>
    <col min="13" max="13" width="16.7109375" bestFit="1" customWidth="1"/>
    <col min="14" max="16384" width="9.140625" hidden="1"/>
  </cols>
  <sheetData>
    <row r="1" spans="1:13" ht="25.5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3" ht="21">
      <c r="A2" s="1"/>
      <c r="B2" s="3" t="str">
        <f>[1]INDEX!$A$4</f>
        <v>Registration No. 58 and Date of Renewal of Registration with IRDA - 27/01/2017</v>
      </c>
      <c r="C2" s="3"/>
      <c r="D2" s="3"/>
      <c r="E2" s="3"/>
      <c r="F2" s="3"/>
      <c r="G2" s="3"/>
      <c r="H2" s="3"/>
      <c r="I2" s="3"/>
      <c r="J2" s="3"/>
    </row>
    <row r="3" spans="1:13" ht="21">
      <c r="A3" s="1"/>
      <c r="B3" s="3" t="s">
        <v>1</v>
      </c>
      <c r="C3" s="3"/>
      <c r="D3" s="3"/>
      <c r="E3" s="3"/>
      <c r="F3" s="3"/>
      <c r="G3" s="3"/>
      <c r="H3" s="3"/>
      <c r="I3" s="3"/>
      <c r="J3" s="3"/>
    </row>
    <row r="4" spans="1:13" ht="22.5">
      <c r="A4" s="1"/>
      <c r="B4" s="1"/>
      <c r="C4" s="1"/>
      <c r="D4" s="1"/>
      <c r="E4" s="1"/>
      <c r="F4" s="1"/>
      <c r="G4" s="1"/>
      <c r="H4" s="1"/>
      <c r="I4" s="1"/>
      <c r="J4" s="1"/>
      <c r="M4" s="4"/>
    </row>
    <row r="5" spans="1:13" ht="21">
      <c r="A5" s="1"/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</row>
    <row r="6" spans="1:13" ht="21">
      <c r="A6" s="1"/>
      <c r="B6" s="3" t="str">
        <f>"Claims information for the period ended " &amp; [1]INDEX!D1</f>
        <v>Claims information for the period ended 31 MARCH 2017</v>
      </c>
      <c r="C6" s="3"/>
      <c r="D6" s="3"/>
      <c r="E6" s="3"/>
      <c r="F6" s="3"/>
      <c r="G6" s="3"/>
      <c r="H6" s="3"/>
      <c r="I6" s="3"/>
      <c r="J6" s="3"/>
      <c r="K6" s="3"/>
      <c r="L6" s="3"/>
    </row>
    <row r="7" spans="1:13" ht="21.75" thickBot="1">
      <c r="A7" s="1"/>
      <c r="B7" s="5"/>
      <c r="C7" s="5"/>
      <c r="D7" s="5"/>
      <c r="E7" s="5"/>
      <c r="F7" s="5"/>
      <c r="G7" s="5"/>
      <c r="H7" s="5"/>
      <c r="I7" s="5"/>
      <c r="J7" s="6" t="s">
        <v>3</v>
      </c>
    </row>
    <row r="8" spans="1:13" ht="15" customHeight="1">
      <c r="B8" s="7" t="s">
        <v>4</v>
      </c>
      <c r="C8" s="8" t="s">
        <v>5</v>
      </c>
      <c r="D8" s="9" t="s">
        <v>6</v>
      </c>
      <c r="E8" s="10"/>
      <c r="F8" s="9" t="s">
        <v>7</v>
      </c>
      <c r="G8" s="11"/>
      <c r="H8" s="7" t="s">
        <v>8</v>
      </c>
      <c r="I8" s="12" t="s">
        <v>9</v>
      </c>
      <c r="J8" s="8" t="s">
        <v>10</v>
      </c>
      <c r="K8" s="13" t="s">
        <v>11</v>
      </c>
      <c r="L8" s="14" t="s">
        <v>12</v>
      </c>
    </row>
    <row r="9" spans="1:13" ht="15" customHeight="1">
      <c r="B9" s="15"/>
      <c r="C9" s="16"/>
      <c r="D9" s="15" t="s">
        <v>13</v>
      </c>
      <c r="E9" s="16" t="s">
        <v>14</v>
      </c>
      <c r="F9" s="15" t="s">
        <v>15</v>
      </c>
      <c r="G9" s="16" t="s">
        <v>16</v>
      </c>
      <c r="H9" s="17"/>
      <c r="I9" s="18"/>
      <c r="J9" s="16"/>
      <c r="K9" s="19"/>
      <c r="L9" s="20"/>
    </row>
    <row r="10" spans="1:13" ht="69" customHeight="1">
      <c r="B10" s="15"/>
      <c r="C10" s="16"/>
      <c r="D10" s="15"/>
      <c r="E10" s="16"/>
      <c r="F10" s="15"/>
      <c r="G10" s="16"/>
      <c r="H10" s="17"/>
      <c r="I10" s="18"/>
      <c r="J10" s="16"/>
      <c r="K10" s="19"/>
      <c r="L10" s="20"/>
    </row>
    <row r="11" spans="1:13" ht="21">
      <c r="B11" s="21">
        <v>1</v>
      </c>
      <c r="C11" s="22" t="s">
        <v>17</v>
      </c>
      <c r="D11" s="23">
        <f>[2]RSM!$E21</f>
        <v>108747.325272924</v>
      </c>
      <c r="E11" s="24">
        <f>[2]RSM!$F21</f>
        <v>77470.778750208003</v>
      </c>
      <c r="F11" s="23">
        <f>[2]RSM!$G21</f>
        <v>108130.42311</v>
      </c>
      <c r="G11" s="24">
        <f>[2]RSM!$H21</f>
        <v>54924.893346666664</v>
      </c>
      <c r="H11" s="23">
        <f>[2]RSM!$I21</f>
        <v>15494</v>
      </c>
      <c r="I11" s="25">
        <f>[2]RSM!$J21</f>
        <v>16477</v>
      </c>
      <c r="J11" s="24">
        <f>[2]RSM!$K21</f>
        <v>16477</v>
      </c>
      <c r="K11" s="26">
        <f>[2]RSM!$L21</f>
        <v>0.5</v>
      </c>
      <c r="L11" s="27">
        <f>[2]RSM!$M21</f>
        <v>0.5</v>
      </c>
    </row>
    <row r="12" spans="1:13" ht="21">
      <c r="B12" s="21"/>
      <c r="C12" s="22" t="s">
        <v>18</v>
      </c>
      <c r="D12" s="23"/>
      <c r="E12" s="24"/>
      <c r="F12" s="23"/>
      <c r="G12" s="24"/>
      <c r="H12" s="23"/>
      <c r="I12" s="25"/>
      <c r="J12" s="24"/>
      <c r="K12" s="26"/>
      <c r="L12" s="27"/>
    </row>
    <row r="13" spans="1:13" ht="21">
      <c r="B13" s="21">
        <v>2</v>
      </c>
      <c r="C13" s="28" t="s">
        <v>19</v>
      </c>
      <c r="D13" s="23">
        <f>[2]RSM!$E22</f>
        <v>16623.589266415998</v>
      </c>
      <c r="E13" s="24">
        <f>[2]RSM!$F22</f>
        <v>14122.325655776</v>
      </c>
      <c r="F13" s="23">
        <f>[2]RSM!$G22</f>
        <v>9455.4563299999991</v>
      </c>
      <c r="G13" s="24">
        <f>[2]RSM!$H22</f>
        <v>8461.1506066666661</v>
      </c>
      <c r="H13" s="23">
        <f>[2]RSM!$I22</f>
        <v>2824</v>
      </c>
      <c r="I13" s="25">
        <f>[2]RSM!$J22</f>
        <v>2538</v>
      </c>
      <c r="J13" s="24">
        <f>[2]RSM!$K22</f>
        <v>2824</v>
      </c>
      <c r="K13" s="26">
        <f>[2]RSM!$L22</f>
        <v>0.6</v>
      </c>
      <c r="L13" s="27">
        <f>[2]RSM!$M22</f>
        <v>0.6</v>
      </c>
    </row>
    <row r="14" spans="1:13" ht="21">
      <c r="B14" s="21">
        <v>3</v>
      </c>
      <c r="C14" s="28" t="s">
        <v>20</v>
      </c>
      <c r="D14" s="23">
        <f>[2]RSM!$E23</f>
        <v>8172.6062199999997</v>
      </c>
      <c r="E14" s="24">
        <f>[2]RSM!$F23</f>
        <v>1827.49908</v>
      </c>
      <c r="F14" s="23">
        <f>[2]RSM!$G23</f>
        <v>3888.9985599999982</v>
      </c>
      <c r="G14" s="24">
        <f>[2]RSM!$H23</f>
        <v>3281.9950800000001</v>
      </c>
      <c r="H14" s="23">
        <f>[2]RSM!$I23</f>
        <v>817</v>
      </c>
      <c r="I14" s="25">
        <f>[2]RSM!$J23</f>
        <v>985</v>
      </c>
      <c r="J14" s="24">
        <f>[2]RSM!$K23</f>
        <v>985</v>
      </c>
      <c r="K14" s="26">
        <f>[2]RSM!$L23</f>
        <v>0.5</v>
      </c>
      <c r="L14" s="27">
        <f>[2]RSM!$M23</f>
        <v>0.5</v>
      </c>
    </row>
    <row r="15" spans="1:13" ht="21">
      <c r="B15" s="21"/>
      <c r="C15" s="22" t="s">
        <v>21</v>
      </c>
      <c r="D15" s="23">
        <f>'[3]RSM-(a)'!D17</f>
        <v>0</v>
      </c>
      <c r="E15" s="24">
        <f>'[3]RSM-(a)'!E17</f>
        <v>0</v>
      </c>
      <c r="F15" s="23">
        <f>'[3]RSM-(a)'!F17</f>
        <v>0</v>
      </c>
      <c r="G15" s="24">
        <f>'[3]RSM-(a)'!G17</f>
        <v>0</v>
      </c>
      <c r="H15" s="23">
        <f>'[3]RSM-(a)'!H17</f>
        <v>0</v>
      </c>
      <c r="I15" s="25">
        <f>'[3]RSM-(a)'!I17</f>
        <v>0</v>
      </c>
      <c r="J15" s="24">
        <f>'[3]RSM-(a)'!J17</f>
        <v>0</v>
      </c>
      <c r="K15" s="26">
        <f>'[3]RSM-(a)'!K17</f>
        <v>0</v>
      </c>
      <c r="L15" s="27"/>
    </row>
    <row r="16" spans="1:13" ht="21">
      <c r="B16" s="21">
        <v>4</v>
      </c>
      <c r="C16" s="28" t="s">
        <v>22</v>
      </c>
      <c r="D16" s="23">
        <f>[2]RSM!$E24</f>
        <v>634496.07678943197</v>
      </c>
      <c r="E16" s="24">
        <f>[2]RSM!$F24</f>
        <v>473704.0020411</v>
      </c>
      <c r="F16" s="23">
        <f>[2]RSM!$G24</f>
        <v>537045.03911000001</v>
      </c>
      <c r="G16" s="24">
        <f>[2]RSM!$H24</f>
        <v>426400.75462000002</v>
      </c>
      <c r="H16" s="23">
        <f>[2]RSM!$I24</f>
        <v>95174</v>
      </c>
      <c r="I16" s="25">
        <f>[2]RSM!$J24</f>
        <v>127920</v>
      </c>
      <c r="J16" s="24">
        <f>[2]RSM!$K24</f>
        <v>127920</v>
      </c>
      <c r="K16" s="26">
        <f>[2]RSM!$L24</f>
        <v>0.75</v>
      </c>
      <c r="L16" s="27">
        <f>[2]RSM!$M24</f>
        <v>0.75</v>
      </c>
    </row>
    <row r="17" spans="2:12" ht="21">
      <c r="B17" s="21">
        <v>5</v>
      </c>
      <c r="C17" s="28" t="s">
        <v>23</v>
      </c>
      <c r="D17" s="23">
        <f>[2]RSM!$E25</f>
        <v>27734.246271324002</v>
      </c>
      <c r="E17" s="24">
        <f>[2]RSM!$F25</f>
        <v>19671.864307719999</v>
      </c>
      <c r="F17" s="23">
        <f>[2]RSM!$G25</f>
        <v>14844.235653333333</v>
      </c>
      <c r="G17" s="24">
        <f>[2]RSM!$H25</f>
        <v>14807.45364</v>
      </c>
      <c r="H17" s="23">
        <f>[2]RSM!$I25</f>
        <v>3934</v>
      </c>
      <c r="I17" s="25">
        <f>[2]RSM!$J25</f>
        <v>4442</v>
      </c>
      <c r="J17" s="24">
        <f>[2]RSM!$K25</f>
        <v>4442</v>
      </c>
      <c r="K17" s="26">
        <f>[2]RSM!$L25</f>
        <v>0.5</v>
      </c>
      <c r="L17" s="27">
        <f>[2]RSM!$M25</f>
        <v>0.5</v>
      </c>
    </row>
    <row r="18" spans="2:12" ht="21">
      <c r="B18" s="21">
        <v>6</v>
      </c>
      <c r="C18" s="29" t="s">
        <v>24</v>
      </c>
      <c r="D18" s="23">
        <f>[2]RSM!$E26</f>
        <v>6964.5902532919999</v>
      </c>
      <c r="E18" s="24">
        <f>[2]RSM!$F26</f>
        <v>414.20674237200001</v>
      </c>
      <c r="F18" s="23">
        <f>[2]RSM!$G26</f>
        <v>14166.756856666669</v>
      </c>
      <c r="G18" s="24">
        <f>[2]RSM!$H26</f>
        <v>1400.6293466666666</v>
      </c>
      <c r="H18" s="23">
        <f>[2]RSM!$I26</f>
        <v>696</v>
      </c>
      <c r="I18" s="25">
        <f>[2]RSM!$J26</f>
        <v>2125</v>
      </c>
      <c r="J18" s="24">
        <f>[2]RSM!$K26</f>
        <v>2125</v>
      </c>
      <c r="K18" s="26">
        <f>[2]RSM!$L26</f>
        <v>0.5</v>
      </c>
      <c r="L18" s="27">
        <f>[2]RSM!$M26</f>
        <v>0.5</v>
      </c>
    </row>
    <row r="19" spans="2:12" ht="21">
      <c r="B19" s="21">
        <v>7</v>
      </c>
      <c r="C19" s="28" t="s">
        <v>25</v>
      </c>
      <c r="D19" s="23">
        <f>[2]RSM!$E27</f>
        <v>10869.760400272</v>
      </c>
      <c r="E19" s="24">
        <f>[2]RSM!$F27</f>
        <v>10327.420440272001</v>
      </c>
      <c r="F19" s="23">
        <f>[2]RSM!$G27</f>
        <v>2687.1887966666663</v>
      </c>
      <c r="G19" s="24">
        <f>[2]RSM!$H27</f>
        <v>2468.2926866666662</v>
      </c>
      <c r="H19" s="23">
        <f>[2]RSM!$I27</f>
        <v>2065</v>
      </c>
      <c r="I19" s="25">
        <f>[2]RSM!$J27</f>
        <v>740</v>
      </c>
      <c r="J19" s="24">
        <f>[2]RSM!$K27</f>
        <v>2065</v>
      </c>
      <c r="K19" s="26">
        <f>[2]RSM!$L27</f>
        <v>0.75</v>
      </c>
      <c r="L19" s="27">
        <f>[2]RSM!$M27</f>
        <v>0.75</v>
      </c>
    </row>
    <row r="20" spans="2:12" ht="21">
      <c r="B20" s="21">
        <v>8</v>
      </c>
      <c r="C20" s="29" t="s">
        <v>26</v>
      </c>
      <c r="D20" s="23">
        <f>[2]RSM!$E28</f>
        <v>474136.24681820802</v>
      </c>
      <c r="E20" s="24">
        <f>[2]RSM!$F28</f>
        <v>360928.33508820803</v>
      </c>
      <c r="F20" s="23">
        <f>[2]RSM!$G28</f>
        <v>587487.64622</v>
      </c>
      <c r="G20" s="24">
        <f>[2]RSM!$H28</f>
        <v>478750.65229</v>
      </c>
      <c r="H20" s="23">
        <f>[2]RSM!$I28</f>
        <v>72186</v>
      </c>
      <c r="I20" s="25">
        <f>[2]RSM!$J28</f>
        <v>143625</v>
      </c>
      <c r="J20" s="24">
        <f>[2]RSM!$K28</f>
        <v>143625</v>
      </c>
      <c r="K20" s="26">
        <f>[2]RSM!$L28</f>
        <v>0.75</v>
      </c>
      <c r="L20" s="27">
        <f>[2]RSM!$M28</f>
        <v>0.75</v>
      </c>
    </row>
    <row r="21" spans="2:12" ht="21">
      <c r="B21" s="21">
        <v>9</v>
      </c>
      <c r="C21" s="28" t="s">
        <v>21</v>
      </c>
      <c r="D21" s="23">
        <f>[2]RSM!$E29</f>
        <v>169204.72078832</v>
      </c>
      <c r="E21" s="24">
        <f>[2]RSM!$F29</f>
        <v>97094.919631860015</v>
      </c>
      <c r="F21" s="23">
        <f>[2]RSM!$G29</f>
        <v>111178.94884</v>
      </c>
      <c r="G21" s="24">
        <f>[2]RSM!$H29</f>
        <v>78087.755179999993</v>
      </c>
      <c r="H21" s="23">
        <f>[2]RSM!$I29</f>
        <v>23689</v>
      </c>
      <c r="I21" s="25">
        <f>[2]RSM!$J29</f>
        <v>23426</v>
      </c>
      <c r="J21" s="24">
        <f>[2]RSM!$K29</f>
        <v>23689</v>
      </c>
      <c r="K21" s="26">
        <f>[2]RSM!$L29</f>
        <v>0.7</v>
      </c>
      <c r="L21" s="27">
        <f>[2]RSM!$M29</f>
        <v>0.7</v>
      </c>
    </row>
    <row r="22" spans="2:12" ht="21">
      <c r="B22" s="21"/>
      <c r="C22" s="30"/>
      <c r="D22" s="31"/>
      <c r="E22" s="32"/>
      <c r="F22" s="31"/>
      <c r="G22" s="33"/>
      <c r="H22" s="34"/>
      <c r="I22" s="35"/>
      <c r="J22" s="32"/>
      <c r="K22" s="36"/>
      <c r="L22" s="37"/>
    </row>
    <row r="23" spans="2:12" s="45" customFormat="1" ht="21.75" thickBot="1">
      <c r="B23" s="38"/>
      <c r="C23" s="39" t="s">
        <v>27</v>
      </c>
      <c r="D23" s="40">
        <f>SUM(D11:D22)</f>
        <v>1456949.162080188</v>
      </c>
      <c r="E23" s="41">
        <f>SUM(E11:E22)</f>
        <v>1055561.351737516</v>
      </c>
      <c r="F23" s="40">
        <f>SUM(F11:F22)</f>
        <v>1388884.6934766667</v>
      </c>
      <c r="G23" s="41">
        <f>SUM(G11:G22)</f>
        <v>1068583.5767966667</v>
      </c>
      <c r="H23" s="40">
        <f>SUM(H11:H21)</f>
        <v>216879</v>
      </c>
      <c r="I23" s="42">
        <f>SUM(I11:I21)</f>
        <v>322278</v>
      </c>
      <c r="J23" s="41">
        <f>SUM(J11:J21)</f>
        <v>324152</v>
      </c>
      <c r="K23" s="43"/>
      <c r="L23" s="44"/>
    </row>
    <row r="24" spans="2:12"/>
    <row r="25" spans="2:12" ht="21" hidden="1">
      <c r="B25" s="46"/>
    </row>
    <row r="26" spans="2:12"/>
  </sheetData>
  <mergeCells count="18">
    <mergeCell ref="I8:I10"/>
    <mergeCell ref="J8:J10"/>
    <mergeCell ref="K8:K10"/>
    <mergeCell ref="L8:L10"/>
    <mergeCell ref="D9:D10"/>
    <mergeCell ref="E9:E10"/>
    <mergeCell ref="F9:F10"/>
    <mergeCell ref="G9:G10"/>
    <mergeCell ref="B1:J1"/>
    <mergeCell ref="B2:J2"/>
    <mergeCell ref="B3:J3"/>
    <mergeCell ref="B5:L5"/>
    <mergeCell ref="B6:L6"/>
    <mergeCell ref="B8:B10"/>
    <mergeCell ref="C8:C10"/>
    <mergeCell ref="D8:E8"/>
    <mergeCell ref="F8:G8"/>
    <mergeCell ref="H8:H10"/>
  </mergeCells>
  <pageMargins left="0.70866141732283472" right="0.70866141732283472" top="0.74803149606299213" bottom="0.74803149606299213" header="0.31496062992125984" footer="0.31496062992125984"/>
  <pageSetup paperSize="9" scale="6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NL-26-CLAIMS INFO-KG TABLE I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2017-07-06T13:21:19Z</dcterms:created>
  <dcterms:modified xsi:type="dcterms:W3CDTF">2017-07-06T13:21:28Z</dcterms:modified>
</cp:coreProperties>
</file>