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9225"/>
  </bookViews>
  <sheets>
    <sheet name="NL-14 FIXED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J25" i="1"/>
  <c r="F25"/>
  <c r="K25" s="1"/>
  <c r="J23"/>
  <c r="F23"/>
  <c r="K23" s="1"/>
  <c r="J22"/>
  <c r="J24" s="1"/>
  <c r="I22"/>
  <c r="I24" s="1"/>
  <c r="H22"/>
  <c r="H24" s="1"/>
  <c r="G22"/>
  <c r="G24" s="1"/>
  <c r="E22"/>
  <c r="E24" s="1"/>
  <c r="D22"/>
  <c r="D24" s="1"/>
  <c r="C22"/>
  <c r="C24" s="1"/>
  <c r="F21"/>
  <c r="K21" s="1"/>
  <c r="F20"/>
  <c r="K20" s="1"/>
  <c r="F19"/>
  <c r="K19" s="1"/>
  <c r="F18"/>
  <c r="K18" s="1"/>
  <c r="F17"/>
  <c r="K17" s="1"/>
  <c r="F16"/>
  <c r="K16" s="1"/>
  <c r="F15"/>
  <c r="K15" s="1"/>
  <c r="F14"/>
  <c r="K14" s="1"/>
  <c r="F13"/>
  <c r="K13" s="1"/>
  <c r="F12"/>
  <c r="K12" s="1"/>
  <c r="F11"/>
  <c r="K11" s="1"/>
  <c r="L10"/>
  <c r="K10"/>
  <c r="F10"/>
  <c r="F22" s="1"/>
  <c r="F24" s="1"/>
  <c r="L9"/>
  <c r="K9"/>
  <c r="J9"/>
  <c r="G9"/>
  <c r="F9"/>
  <c r="C9"/>
  <c r="B6"/>
  <c r="B2"/>
  <c r="K22" l="1"/>
  <c r="K24" s="1"/>
</calcChain>
</file>

<file path=xl/sharedStrings.xml><?xml version="1.0" encoding="utf-8"?>
<sst xmlns="http://schemas.openxmlformats.org/spreadsheetml/2006/main" count="29" uniqueCount="29">
  <si>
    <t>NATIONAL INSURANCE COMPANY LIMITED</t>
  </si>
  <si>
    <t>CIN: U10200WB1906GOI001713</t>
  </si>
  <si>
    <t>FORM NL-14-FIXED ASSETS SCHEDULE</t>
  </si>
  <si>
    <t>(IN Rs. '000)</t>
  </si>
  <si>
    <t>PARTICULARS</t>
  </si>
  <si>
    <t>COST/ GROSS BLOCK</t>
  </si>
  <si>
    <t>DEPRECIATION</t>
  </si>
  <si>
    <t>NET BLOCK</t>
  </si>
  <si>
    <t xml:space="preserve">Additions </t>
  </si>
  <si>
    <t>Deductions</t>
  </si>
  <si>
    <t>For the period</t>
  </si>
  <si>
    <t>On Sales/ Adjustments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</si>
  <si>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</si>
  <si>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</si>
  <si>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</si>
  <si>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</si>
  <si>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</si>
  <si>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</si>
  <si>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</si>
  <si>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</si>
  <si>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</si>
  <si>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</si>
  <si>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</si>
  <si>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</si>
  <si>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</si>
  <si>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</si>
  <si>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</si>
  <si>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* Includes lifts, Water treatment plant, etc.</t>
  </si>
  <si>
    <t>PREVIOUS YEAR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</si>
</sst>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31.03.2017</v>
          </cell>
          <cell r="D1" t="str">
            <v>31 MARCH 2017</v>
          </cell>
          <cell r="E1" t="str">
            <v>31.03.2016</v>
          </cell>
          <cell r="I1" t="str">
            <v>01.04.2016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/>
  <dimension ref="A1:O39"/>
  <sheetViews>
    <sheetView showGridLines="0" showZeros="0" tabSelected="1" topLeftCell="A19" workbookViewId="0">
      <selection activeCell="B26" sqref="B26"/>
    </sheetView>
  </sheetViews>
  <sheetFormatPr defaultColWidth="0" defaultRowHeight="21" customHeight="1" zeroHeight="1"/>
  <cols>
    <col min="1" max="1" width="4.28515625" style="1" customWidth="1"/>
    <col min="2" max="2" width="45.7109375" style="1" customWidth="1"/>
    <col min="3" max="5" width="18.7109375" style="1" customWidth="1"/>
    <col min="6" max="6" width="18.7109375" style="2" customWidth="1"/>
    <col min="7" max="9" width="18.7109375" style="1" customWidth="1"/>
    <col min="10" max="12" width="18.7109375" style="2" customWidth="1"/>
    <col min="13" max="13" width="4.28515625" style="1" customWidth="1"/>
    <col min="14" max="14" width="3.5703125" style="1" customWidth="1"/>
    <col min="15" max="15" width="16.7109375" style="1" bestFit="1" customWidth="1"/>
    <col min="16" max="16384" width="9.140625" style="1" hidden="1"/>
  </cols>
  <sheetData>
    <row r="1" spans="2:1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2:15">
      <c r="B2" s="33" t="str">
        <f>[1]INDEX!$A$4</f>
        <v>Registration No. 58 and Date of Renewal of Registration with IRDA - 27/01/2017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2:15">
      <c r="B3" s="33" t="s">
        <v>1</v>
      </c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2:15"/>
    <row r="5" spans="2:15" ht="22.5">
      <c r="B5" s="33" t="s">
        <v>2</v>
      </c>
      <c r="C5" s="33"/>
      <c r="D5" s="33"/>
      <c r="E5" s="33"/>
      <c r="F5" s="33"/>
      <c r="G5" s="33"/>
      <c r="H5" s="33"/>
      <c r="I5" s="33"/>
      <c r="J5" s="33"/>
      <c r="K5" s="33"/>
      <c r="L5" s="33"/>
      <c r="O5" s="3"/>
    </row>
    <row r="6" spans="2:15">
      <c r="B6" s="33" t="str">
        <f>"Fixed Assets as at " &amp; [1]INDEX!D1</f>
        <v>Fixed Assets as at 31 MARCH 2017</v>
      </c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2:15" ht="21.75" thickBot="1">
      <c r="L7" s="4" t="s">
        <v>3</v>
      </c>
      <c r="N7" s="5"/>
    </row>
    <row r="8" spans="2:15" s="6" customFormat="1" ht="21.75" customHeight="1">
      <c r="B8" s="34" t="s">
        <v>4</v>
      </c>
      <c r="C8" s="36" t="s">
        <v>5</v>
      </c>
      <c r="D8" s="37"/>
      <c r="E8" s="37"/>
      <c r="F8" s="38"/>
      <c r="G8" s="36" t="s">
        <v>6</v>
      </c>
      <c r="H8" s="37"/>
      <c r="I8" s="37"/>
      <c r="J8" s="38"/>
      <c r="K8" s="36" t="s">
        <v>7</v>
      </c>
      <c r="L8" s="38"/>
    </row>
    <row r="9" spans="2:15" s="6" customFormat="1" ht="42">
      <c r="B9" s="35"/>
      <c r="C9" s="7" t="str">
        <f>"Opening as at "&amp; [1]INDEX!I1</f>
        <v>Opening as at 01.04.2016</v>
      </c>
      <c r="D9" s="8" t="s">
        <v>8</v>
      </c>
      <c r="E9" s="8" t="s">
        <v>9</v>
      </c>
      <c r="F9" s="9" t="str">
        <f>"Closing as at " &amp; [1]INDEX!$C$1</f>
        <v>Closing as at 31.03.2017</v>
      </c>
      <c r="G9" s="7" t="str">
        <f>"Opening as at "&amp; [1]INDEX!I1</f>
        <v>Opening as at 01.04.2016</v>
      </c>
      <c r="H9" s="8" t="s">
        <v>10</v>
      </c>
      <c r="I9" s="8" t="s">
        <v>11</v>
      </c>
      <c r="J9" s="9" t="str">
        <f>"Closing as at " &amp; [1]INDEX!$C$1</f>
        <v>Closing as at 31.03.2017</v>
      </c>
      <c r="K9" s="7" t="str">
        <f>"As at " &amp; [1]INDEX!$C$1</f>
        <v>As at 31.03.2017</v>
      </c>
      <c r="L9" s="9" t="str">
        <f>"As at " &amp; [1]INDEX!$E$1</f>
        <v>As at 31.03.2016</v>
      </c>
    </row>
    <row r="10" spans="2:15">
      <c r="B10" s="10" t="s">
        <v>12</v>
      </c>
      <c r="C10" s="11">
        <v>0</v>
      </c>
      <c r="D10" s="11">
        <v>0</v>
      </c>
      <c r="E10" s="11">
        <v>0</v>
      </c>
      <c r="F10" s="12">
        <f>+C10+D10-E10</f>
        <v>0</v>
      </c>
      <c r="G10" s="11">
        <v>0</v>
      </c>
      <c r="H10" s="11">
        <v>0</v>
      </c>
      <c r="I10" s="11">
        <v>0</v>
      </c>
      <c r="J10" s="11">
        <v>0</v>
      </c>
      <c r="K10" s="13">
        <f>F10-J10</f>
        <v>0</v>
      </c>
      <c r="L10" s="12">
        <f t="shared" ref="L10" si="0">C10-G10</f>
        <v>0</v>
      </c>
    </row>
    <row r="11" spans="2:15">
      <c r="B11" s="10" t="s">
        <v>13</v>
      </c>
      <c r="C11" s="11">
        <v>923662.74899999995</v>
      </c>
      <c r="D11" s="11">
        <v>202160.68311000001</v>
      </c>
      <c r="E11" s="11">
        <v>50585</v>
      </c>
      <c r="F11" s="12">
        <f>+C11+D11-E11-2</f>
        <v>1075236.4321099999</v>
      </c>
      <c r="G11" s="11">
        <v>696100.147</v>
      </c>
      <c r="H11" s="11">
        <v>141653.35019999999</v>
      </c>
      <c r="I11" s="11">
        <v>-50585</v>
      </c>
      <c r="J11" s="11">
        <v>787168.49719999998</v>
      </c>
      <c r="K11" s="14">
        <f t="shared" ref="K11:K21" si="1">F11-J11</f>
        <v>288067.93490999995</v>
      </c>
      <c r="L11" s="12">
        <v>227562.60199999996</v>
      </c>
    </row>
    <row r="12" spans="2:15">
      <c r="B12" s="10" t="s">
        <v>14</v>
      </c>
      <c r="C12" s="11">
        <v>6452.2661900000003</v>
      </c>
      <c r="D12" s="11">
        <v>0</v>
      </c>
      <c r="E12" s="11">
        <v>0</v>
      </c>
      <c r="F12" s="12">
        <f t="shared" ref="F12:F21" si="2">+C12+D12-E12</f>
        <v>6452.2661900000003</v>
      </c>
      <c r="G12" s="11">
        <v>0</v>
      </c>
      <c r="H12" s="11">
        <v>0</v>
      </c>
      <c r="I12" s="11">
        <v>0</v>
      </c>
      <c r="J12" s="11">
        <v>0</v>
      </c>
      <c r="K12" s="14">
        <f t="shared" si="1"/>
        <v>6452.2661900000003</v>
      </c>
      <c r="L12" s="12">
        <v>6452.2661900000003</v>
      </c>
    </row>
    <row r="13" spans="2:15">
      <c r="B13" s="10" t="s">
        <v>15</v>
      </c>
      <c r="C13" s="11">
        <v>317572.94710000005</v>
      </c>
      <c r="D13" s="11">
        <v>0</v>
      </c>
      <c r="E13" s="11">
        <v>0</v>
      </c>
      <c r="F13" s="12">
        <f t="shared" si="2"/>
        <v>317572.94710000005</v>
      </c>
      <c r="G13" s="11">
        <v>12209.44983</v>
      </c>
      <c r="H13" s="11">
        <v>3208.3739999999998</v>
      </c>
      <c r="I13" s="11">
        <v>0</v>
      </c>
      <c r="J13" s="11">
        <v>15416.823829999999</v>
      </c>
      <c r="K13" s="14">
        <f t="shared" si="1"/>
        <v>302156.12327000004</v>
      </c>
      <c r="L13" s="12">
        <v>305364.49727000005</v>
      </c>
    </row>
    <row r="14" spans="2:15">
      <c r="B14" s="10" t="s">
        <v>16</v>
      </c>
      <c r="C14" s="11">
        <v>539510.62563999998</v>
      </c>
      <c r="D14" s="11">
        <v>523719.239</v>
      </c>
      <c r="E14" s="11">
        <v>0</v>
      </c>
      <c r="F14" s="12">
        <f t="shared" si="2"/>
        <v>1063229.86464</v>
      </c>
      <c r="G14" s="11">
        <v>305088.24916000001</v>
      </c>
      <c r="H14" s="11">
        <v>28088.538</v>
      </c>
      <c r="I14" s="11">
        <v>0</v>
      </c>
      <c r="J14" s="11">
        <v>333176.78716000001</v>
      </c>
      <c r="K14" s="14">
        <f t="shared" si="1"/>
        <v>730053.07747999998</v>
      </c>
      <c r="L14" s="12">
        <v>234423.37647999998</v>
      </c>
    </row>
    <row r="15" spans="2:15">
      <c r="B15" s="10" t="s">
        <v>17</v>
      </c>
      <c r="C15" s="11">
        <v>423838.77720409201</v>
      </c>
      <c r="D15" s="11">
        <v>56849.954582575992</v>
      </c>
      <c r="E15" s="11">
        <v>16437.837338116999</v>
      </c>
      <c r="F15" s="12">
        <f t="shared" si="2"/>
        <v>464250.894448551</v>
      </c>
      <c r="G15" s="11">
        <v>327769.19982641307</v>
      </c>
      <c r="H15" s="11">
        <v>28776.944829450938</v>
      </c>
      <c r="I15" s="11">
        <v>-2980.9538727334643</v>
      </c>
      <c r="J15" s="11">
        <v>353565.19078313053</v>
      </c>
      <c r="K15" s="14">
        <f>F15-J15</f>
        <v>110685.70366542047</v>
      </c>
      <c r="L15" s="12">
        <v>96069.577377678943</v>
      </c>
    </row>
    <row r="16" spans="2:15">
      <c r="B16" s="10" t="s">
        <v>18</v>
      </c>
      <c r="C16" s="11">
        <v>2277572.7360075545</v>
      </c>
      <c r="D16" s="11">
        <v>1102932.1895184112</v>
      </c>
      <c r="E16" s="11">
        <v>499020.87613896938</v>
      </c>
      <c r="F16" s="12">
        <f t="shared" si="2"/>
        <v>2881484.0493869963</v>
      </c>
      <c r="G16" s="11">
        <v>2087383.8063041996</v>
      </c>
      <c r="H16" s="11">
        <v>292291.27954373416</v>
      </c>
      <c r="I16" s="11">
        <v>-62289.028193745849</v>
      </c>
      <c r="J16" s="11">
        <v>2317386.057654188</v>
      </c>
      <c r="K16" s="14">
        <f t="shared" si="1"/>
        <v>564097.9917328083</v>
      </c>
      <c r="L16" s="12">
        <v>190188.92970335484</v>
      </c>
    </row>
    <row r="17" spans="2:12">
      <c r="B17" s="10" t="s">
        <v>19</v>
      </c>
      <c r="C17" s="11">
        <v>2027411.5796784288</v>
      </c>
      <c r="D17" s="11">
        <v>258874.1911</v>
      </c>
      <c r="E17" s="11">
        <v>10078.736000000001</v>
      </c>
      <c r="F17" s="12">
        <f t="shared" si="2"/>
        <v>2276207.0347784287</v>
      </c>
      <c r="G17" s="11">
        <v>1860310.2320974411</v>
      </c>
      <c r="H17" s="11">
        <v>110581.06157019841</v>
      </c>
      <c r="I17" s="11">
        <v>-1506.6220798346969</v>
      </c>
      <c r="J17" s="11">
        <v>1969383.6715878048</v>
      </c>
      <c r="K17" s="14">
        <f t="shared" si="1"/>
        <v>306823.36319062393</v>
      </c>
      <c r="L17" s="12">
        <v>167102.34758098773</v>
      </c>
    </row>
    <row r="18" spans="2:12">
      <c r="B18" s="10" t="s">
        <v>20</v>
      </c>
      <c r="C18" s="11">
        <v>816885.96811091399</v>
      </c>
      <c r="D18" s="11">
        <v>333639.28675914201</v>
      </c>
      <c r="E18" s="11">
        <v>283381.10102</v>
      </c>
      <c r="F18" s="12">
        <f>+C18+D18-E18+1</f>
        <v>867145.153850056</v>
      </c>
      <c r="G18" s="11">
        <v>467971.81702607276</v>
      </c>
      <c r="H18" s="11">
        <v>126684.3890726024</v>
      </c>
      <c r="I18" s="11">
        <v>-135914.0270237088</v>
      </c>
      <c r="J18" s="11">
        <v>458742.17907496635</v>
      </c>
      <c r="K18" s="14">
        <f t="shared" si="1"/>
        <v>408402.97477508965</v>
      </c>
      <c r="L18" s="12">
        <v>348914.15108484123</v>
      </c>
    </row>
    <row r="19" spans="2:12">
      <c r="B19" s="15" t="s">
        <v>21</v>
      </c>
      <c r="C19" s="11">
        <v>289810.18824672996</v>
      </c>
      <c r="D19" s="11">
        <v>10158.265682590001</v>
      </c>
      <c r="E19" s="11">
        <v>87831.948900000003</v>
      </c>
      <c r="F19" s="16">
        <f t="shared" si="2"/>
        <v>212136.50502931996</v>
      </c>
      <c r="G19" s="11">
        <v>250408.24987708757</v>
      </c>
      <c r="H19" s="11">
        <v>14969.354187304556</v>
      </c>
      <c r="I19" s="11">
        <v>-73269.081026823464</v>
      </c>
      <c r="J19" s="11">
        <v>192107.52303756864</v>
      </c>
      <c r="K19" s="17">
        <f>F19-J19+1</f>
        <v>20029.981991751323</v>
      </c>
      <c r="L19" s="12">
        <v>39401.93836964239</v>
      </c>
    </row>
    <row r="20" spans="2:12">
      <c r="B20" s="15" t="s">
        <v>22</v>
      </c>
      <c r="C20" s="11">
        <v>326749.11994692602</v>
      </c>
      <c r="D20" s="11">
        <v>49719.246926177992</v>
      </c>
      <c r="E20" s="11">
        <v>7066.7574320000003</v>
      </c>
      <c r="F20" s="16">
        <f t="shared" si="2"/>
        <v>369401.609441104</v>
      </c>
      <c r="G20" s="11">
        <v>250022.66606028343</v>
      </c>
      <c r="H20" s="11">
        <v>26135.540501396808</v>
      </c>
      <c r="I20" s="11">
        <v>-1381.7840151051187</v>
      </c>
      <c r="J20" s="11">
        <v>274777.42254657514</v>
      </c>
      <c r="K20" s="17">
        <f t="shared" si="1"/>
        <v>94624.186894528859</v>
      </c>
      <c r="L20" s="12">
        <v>76726.453886642586</v>
      </c>
    </row>
    <row r="21" spans="2:12" ht="21.75" thickBot="1">
      <c r="B21" s="15" t="s">
        <v>23</v>
      </c>
      <c r="C21" s="11">
        <v>14238.676210000001</v>
      </c>
      <c r="D21" s="11">
        <v>0</v>
      </c>
      <c r="E21" s="11">
        <v>0</v>
      </c>
      <c r="F21" s="16">
        <f t="shared" si="2"/>
        <v>14238.676210000001</v>
      </c>
      <c r="G21" s="11">
        <v>9375.3340700000008</v>
      </c>
      <c r="H21" s="11">
        <v>837.77200000000005</v>
      </c>
      <c r="I21" s="11">
        <v>0</v>
      </c>
      <c r="J21" s="11">
        <v>10213.106070000002</v>
      </c>
      <c r="K21" s="17">
        <f t="shared" si="1"/>
        <v>4025.5701399999998</v>
      </c>
      <c r="L21" s="12">
        <v>4864.3421400000007</v>
      </c>
    </row>
    <row r="22" spans="2:12" s="2" customFormat="1" ht="21.75" thickBot="1">
      <c r="B22" s="18" t="s">
        <v>24</v>
      </c>
      <c r="C22" s="19">
        <f>SUM(C10:C21)+1</f>
        <v>7963706.633334646</v>
      </c>
      <c r="D22" s="20">
        <f>SUM(D10:D21)-1</f>
        <v>2538052.0566788968</v>
      </c>
      <c r="E22" s="20">
        <f>SUM(E10:E21)+1</f>
        <v>954403.25682908646</v>
      </c>
      <c r="F22" s="21">
        <f>SUM(F10:F21)+1</f>
        <v>9547356.4331844561</v>
      </c>
      <c r="G22" s="19">
        <f>SUM(G10:G21)-1</f>
        <v>6266638.1512514986</v>
      </c>
      <c r="H22" s="20">
        <f t="shared" ref="H22:I22" si="3">SUM(H10:H21)</f>
        <v>773226.6039046871</v>
      </c>
      <c r="I22" s="20">
        <f t="shared" si="3"/>
        <v>-327926.49621195137</v>
      </c>
      <c r="J22" s="21">
        <f>SUM(J10:J21)</f>
        <v>6711937.2589442329</v>
      </c>
      <c r="K22" s="19">
        <f>SUM(K10:K21)</f>
        <v>2835419.1742402222</v>
      </c>
      <c r="L22" s="12">
        <v>1697069.4820831479</v>
      </c>
    </row>
    <row r="23" spans="2:12" ht="21.75" thickBot="1">
      <c r="B23" s="22" t="s">
        <v>25</v>
      </c>
      <c r="C23" s="23">
        <v>124788</v>
      </c>
      <c r="D23" s="23">
        <v>0</v>
      </c>
      <c r="E23" s="23">
        <v>124788</v>
      </c>
      <c r="F23" s="24">
        <f>+C23+D23-E23</f>
        <v>0</v>
      </c>
      <c r="G23" s="23">
        <v>0</v>
      </c>
      <c r="H23" s="25">
        <v>0</v>
      </c>
      <c r="I23" s="25">
        <v>0</v>
      </c>
      <c r="J23" s="24">
        <f>+G23+H23+I23</f>
        <v>0</v>
      </c>
      <c r="K23" s="26">
        <f>F23-J23</f>
        <v>0</v>
      </c>
      <c r="L23" s="12">
        <v>124788</v>
      </c>
    </row>
    <row r="24" spans="2:12" s="2" customFormat="1" ht="21.75" thickBot="1">
      <c r="B24" s="18" t="s">
        <v>26</v>
      </c>
      <c r="C24" s="19">
        <f>+C22+C23</f>
        <v>8088494.633334646</v>
      </c>
      <c r="D24" s="20">
        <f t="shared" ref="D24:J24" si="4">+D22+D23</f>
        <v>2538052.0566788968</v>
      </c>
      <c r="E24" s="20">
        <f t="shared" si="4"/>
        <v>1079191.2568290865</v>
      </c>
      <c r="F24" s="21">
        <f t="shared" si="4"/>
        <v>9547356.4331844561</v>
      </c>
      <c r="G24" s="19">
        <f t="shared" si="4"/>
        <v>6266638.1512514986</v>
      </c>
      <c r="H24" s="20">
        <f t="shared" si="4"/>
        <v>773226.6039046871</v>
      </c>
      <c r="I24" s="20">
        <f t="shared" si="4"/>
        <v>-327926.49621195137</v>
      </c>
      <c r="J24" s="21">
        <f t="shared" si="4"/>
        <v>6711937.2589442329</v>
      </c>
      <c r="K24" s="19">
        <f>+K22+K23</f>
        <v>2835419.1742402222</v>
      </c>
      <c r="L24" s="12">
        <v>1821857.4820831479</v>
      </c>
    </row>
    <row r="25" spans="2:12" ht="21.75" thickBot="1">
      <c r="B25" s="27" t="s">
        <v>28</v>
      </c>
      <c r="C25" s="19">
        <v>7792346</v>
      </c>
      <c r="D25" s="20">
        <v>662919</v>
      </c>
      <c r="E25" s="20">
        <v>366770</v>
      </c>
      <c r="F25" s="21">
        <f t="shared" ref="F25" si="5">+C25+D25-E25</f>
        <v>8088495</v>
      </c>
      <c r="G25" s="19">
        <v>5775889</v>
      </c>
      <c r="H25" s="20">
        <v>651196</v>
      </c>
      <c r="I25" s="20">
        <v>-160447</v>
      </c>
      <c r="J25" s="21">
        <f>+G25+H25+I25</f>
        <v>6266638</v>
      </c>
      <c r="K25" s="19">
        <f>F25-J25</f>
        <v>1821857</v>
      </c>
      <c r="L25" s="28"/>
    </row>
    <row r="26" spans="2:12">
      <c r="B26" s="29"/>
      <c r="C26" s="29"/>
      <c r="D26" s="29"/>
      <c r="E26" s="29"/>
      <c r="F26" s="30"/>
      <c r="G26" s="29"/>
      <c r="H26" s="29"/>
      <c r="I26" s="29"/>
      <c r="J26" s="30"/>
      <c r="K26" s="30"/>
      <c r="L26" s="30"/>
    </row>
    <row r="27" spans="2:12">
      <c r="B27" s="31" t="s">
        <v>27</v>
      </c>
      <c r="C27" s="29"/>
      <c r="D27" s="29"/>
      <c r="E27" s="29"/>
      <c r="F27" s="30"/>
      <c r="G27" s="29"/>
      <c r="H27" s="29"/>
      <c r="I27" s="29"/>
      <c r="J27" s="30"/>
      <c r="K27" s="30"/>
      <c r="L27" s="30"/>
    </row>
    <row r="28" spans="2:12" hidden="1">
      <c r="B28" s="29"/>
      <c r="C28" s="29"/>
      <c r="D28" s="29"/>
      <c r="E28" s="29"/>
      <c r="F28" s="30"/>
      <c r="G28" s="29"/>
      <c r="H28" s="29"/>
      <c r="I28" s="29"/>
      <c r="J28" s="30"/>
      <c r="K28" s="30"/>
      <c r="L28" s="30"/>
    </row>
    <row r="29" spans="2:12" hidden="1">
      <c r="B29" s="29"/>
      <c r="C29" s="29"/>
      <c r="D29" s="29"/>
      <c r="E29" s="29"/>
      <c r="F29" s="30"/>
      <c r="G29" s="29"/>
      <c r="H29" s="29"/>
      <c r="I29" s="29"/>
      <c r="J29" s="30"/>
      <c r="K29" s="30"/>
      <c r="L29" s="30"/>
    </row>
    <row r="30" spans="2:12" hidden="1">
      <c r="B30" s="29"/>
      <c r="C30" s="29"/>
      <c r="D30" s="29"/>
      <c r="E30" s="29"/>
      <c r="F30" s="30"/>
      <c r="G30" s="29"/>
      <c r="H30" s="29"/>
      <c r="I30" s="29"/>
      <c r="J30" s="30"/>
      <c r="K30" s="30"/>
      <c r="L30" s="30"/>
    </row>
    <row r="31" spans="2:12" hidden="1">
      <c r="B31" s="29"/>
      <c r="C31" s="29"/>
      <c r="D31" s="29"/>
      <c r="E31" s="29"/>
      <c r="F31" s="30"/>
      <c r="G31" s="29"/>
      <c r="H31" s="29"/>
      <c r="I31" s="29"/>
      <c r="J31" s="30"/>
      <c r="K31" s="30"/>
      <c r="L31" s="30"/>
    </row>
    <row r="32" spans="2:12" hidden="1">
      <c r="B32" s="29"/>
      <c r="C32" s="29"/>
      <c r="D32" s="29"/>
      <c r="E32" s="29"/>
      <c r="F32" s="30"/>
      <c r="G32" s="29"/>
      <c r="H32" s="29"/>
      <c r="I32" s="29"/>
      <c r="J32" s="30"/>
      <c r="K32" s="30"/>
      <c r="L32" s="30"/>
    </row>
    <row r="33" spans="2:12" hidden="1">
      <c r="B33" s="29"/>
      <c r="C33" s="29"/>
      <c r="D33" s="29"/>
      <c r="E33" s="29"/>
      <c r="F33" s="30"/>
      <c r="G33" s="29"/>
      <c r="H33" s="29"/>
      <c r="I33" s="29"/>
      <c r="J33" s="30"/>
      <c r="K33" s="30"/>
      <c r="L33" s="30"/>
    </row>
    <row r="34" spans="2:12" hidden="1">
      <c r="B34" s="29"/>
      <c r="C34" s="29"/>
      <c r="D34" s="29"/>
      <c r="E34" s="29"/>
      <c r="F34" s="30"/>
      <c r="G34" s="29"/>
      <c r="H34" s="29"/>
      <c r="I34" s="29"/>
      <c r="J34" s="30"/>
      <c r="K34" s="30"/>
      <c r="L34" s="30"/>
    </row>
    <row r="35" spans="2:12" hidden="1">
      <c r="B35" s="29"/>
      <c r="C35" s="29"/>
      <c r="D35" s="29"/>
      <c r="E35" s="29"/>
      <c r="F35" s="30"/>
      <c r="G35" s="29"/>
      <c r="H35" s="29"/>
      <c r="I35" s="29"/>
      <c r="J35" s="30"/>
      <c r="K35" s="30"/>
      <c r="L35" s="30"/>
    </row>
    <row r="36" spans="2:12" hidden="1">
      <c r="B36" s="29"/>
      <c r="C36" s="29"/>
      <c r="D36" s="29"/>
      <c r="E36" s="29"/>
      <c r="F36" s="30"/>
      <c r="G36" s="29"/>
      <c r="H36" s="29"/>
      <c r="I36" s="29"/>
      <c r="J36" s="30"/>
      <c r="K36" s="30"/>
      <c r="L36" s="30"/>
    </row>
    <row r="37" spans="2:12" hidden="1">
      <c r="B37" s="29"/>
      <c r="C37" s="29"/>
      <c r="D37" s="29"/>
      <c r="E37" s="29"/>
      <c r="F37" s="30"/>
      <c r="G37" s="29"/>
      <c r="H37" s="29"/>
      <c r="I37" s="29"/>
      <c r="J37" s="30"/>
      <c r="K37" s="30"/>
      <c r="L37" s="30"/>
    </row>
    <row r="38" spans="2:12" hidden="1">
      <c r="B38" s="29"/>
      <c r="C38" s="29"/>
      <c r="D38" s="29"/>
      <c r="E38" s="29"/>
      <c r="F38" s="30"/>
      <c r="G38" s="29"/>
      <c r="H38" s="29"/>
      <c r="I38" s="29"/>
      <c r="J38" s="30"/>
      <c r="K38" s="30"/>
      <c r="L38" s="30"/>
    </row>
    <row r="39" spans="2:12" hidden="1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</sheetData>
  <mergeCells count="9">
    <mergeCell ref="B8:B9"/>
    <mergeCell ref="C8:F8"/>
    <mergeCell ref="G8:J8"/>
    <mergeCell ref="K8:L8"/>
    <mergeCell ref="B1:L1"/>
    <mergeCell ref="B2:L2"/>
    <mergeCell ref="B3:L3"/>
    <mergeCell ref="B5:L5"/>
    <mergeCell ref="B6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72511</cp:lastModifiedBy>
  <dcterms:created xsi:type="dcterms:W3CDTF">2017-07-06T13:19:26Z</dcterms:created>
  <dcterms:modified xsi:type="dcterms:W3CDTF">2017-07-11T11:09:51Z</dcterms:modified>
</cp:coreProperties>
</file>