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7" i="1"/>
  <c r="G17"/>
  <c r="F17"/>
  <c r="E17"/>
  <c r="D17"/>
  <c r="C17"/>
  <c r="P17" s="1"/>
  <c r="P16"/>
  <c r="H16"/>
  <c r="P15"/>
  <c r="H15"/>
  <c r="I14"/>
  <c r="H14"/>
  <c r="P14" s="1"/>
  <c r="O12"/>
  <c r="I12"/>
  <c r="H12"/>
  <c r="G12"/>
  <c r="F12"/>
  <c r="E12"/>
  <c r="D12"/>
  <c r="C12"/>
  <c r="P12" s="1"/>
  <c r="P11"/>
  <c r="P10"/>
  <c r="P9"/>
  <c r="P8"/>
</calcChain>
</file>

<file path=xl/sharedStrings.xml><?xml version="1.0" encoding="utf-8"?>
<sst xmlns="http://schemas.openxmlformats.org/spreadsheetml/2006/main" count="33" uniqueCount="33">
  <si>
    <t>PERIODIC DISCLOSURES</t>
  </si>
  <si>
    <t>FORM NL-25</t>
  </si>
  <si>
    <t xml:space="preserve"> Business Returns across line of Business For 2006-2007 FY</t>
  </si>
  <si>
    <t>Insurer:</t>
  </si>
  <si>
    <t>NATIONAL INSURANCE COMPANY LIMITED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</si>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</sst>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  <scheme val="minor"/>
    </font>
    <font>
      <b/>
      <sz val="10"/>
      <color indexed="56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25"/>
      </patternFill>
    </fill>
    <fill>
      <patternFill patternType="solid">
        <fgColor indexed="56"/>
        <bgColor indexed="62"/>
      </patternFill>
    </fill>
    <fill>
      <patternFill patternType="solid">
        <fgColor theme="6" tint="-0.249977111117893"/>
        <bgColor indexed="32"/>
      </patternFill>
    </fill>
    <fill>
      <patternFill patternType="solid">
        <fgColor indexed="27"/>
        <bgColor indexed="41"/>
      </patternFill>
    </fill>
  </fills>
  <borders count="16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4" fillId="0" borderId="0"/>
    <xf numFmtId="0" fontId="8" fillId="0" borderId="0"/>
  </cellStyleXfs>
  <cellXfs count="32">
    <xf numFmtId="0" fontId="0" fillId="0" borderId="0" xfId="0"/>
    <xf numFmtId="0" fontId="1" fillId="2" borderId="0" xfId="0" applyFont="1" applyFill="1" applyBorder="1" applyAlignment="1">
      <alignment horizontal="center"/>
    </xf>
    <xf numFmtId="0" fontId="2" fillId="0" borderId="0" xfId="0" applyFont="1" applyBorder="1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2" fillId="0" borderId="0" xfId="0" applyFont="1"/>
    <xf numFmtId="0" fontId="5" fillId="0" borderId="0" xfId="1" applyFont="1"/>
    <xf numFmtId="0" fontId="6" fillId="0" borderId="0" xfId="0" applyFont="1"/>
    <xf numFmtId="0" fontId="6" fillId="0" borderId="1" xfId="0" applyFont="1" applyBorder="1"/>
    <xf numFmtId="0" fontId="7" fillId="0" borderId="0" xfId="1" applyFont="1"/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0" fontId="5" fillId="5" borderId="6" xfId="1" applyFont="1" applyFill="1" applyBorder="1" applyAlignment="1">
      <alignment horizontal="center"/>
    </xf>
    <xf numFmtId="0" fontId="5" fillId="5" borderId="7" xfId="1" applyFont="1" applyFill="1" applyBorder="1"/>
    <xf numFmtId="0" fontId="2" fillId="5" borderId="8" xfId="2" applyFont="1" applyFill="1" applyBorder="1"/>
    <xf numFmtId="0" fontId="5" fillId="5" borderId="9" xfId="1" applyFont="1" applyFill="1" applyBorder="1"/>
    <xf numFmtId="0" fontId="5" fillId="5" borderId="8" xfId="1" applyFont="1" applyFill="1" applyBorder="1"/>
    <xf numFmtId="0" fontId="5" fillId="5" borderId="10" xfId="1" applyFont="1" applyFill="1" applyBorder="1" applyAlignment="1">
      <alignment horizontal="center"/>
    </xf>
    <xf numFmtId="0" fontId="5" fillId="5" borderId="11" xfId="1" applyFont="1" applyFill="1" applyBorder="1"/>
    <xf numFmtId="0" fontId="5" fillId="5" borderId="12" xfId="1" applyFont="1" applyFill="1" applyBorder="1" applyAlignment="1">
      <alignment horizontal="center"/>
    </xf>
    <xf numFmtId="0" fontId="5" fillId="5" borderId="13" xfId="1" applyFont="1" applyFill="1" applyBorder="1"/>
    <xf numFmtId="0" fontId="2" fillId="5" borderId="14" xfId="2" applyFont="1" applyFill="1" applyBorder="1"/>
    <xf numFmtId="0" fontId="5" fillId="0" borderId="8" xfId="1" applyFont="1" applyBorder="1"/>
    <xf numFmtId="0" fontId="2" fillId="0" borderId="11" xfId="1" applyFont="1" applyFill="1" applyBorder="1" applyAlignment="1">
      <alignment wrapText="1"/>
    </xf>
    <xf numFmtId="0" fontId="2" fillId="0" borderId="8" xfId="2" applyFont="1" applyBorder="1"/>
    <xf numFmtId="0" fontId="5" fillId="0" borderId="15" xfId="1" applyFont="1" applyBorder="1"/>
    <xf numFmtId="0" fontId="5" fillId="0" borderId="11" xfId="1" applyFont="1" applyBorder="1"/>
  </cellXfs>
  <cellStyles count="3">
    <cellStyle name="Normal" xfId="0" builtinId="0"/>
    <cellStyle name="Normal 2" xfId="1"/>
    <cellStyle name="Normal_2006-2007 NL_2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17"/>
  <sheetViews>
    <sheetView tabSelected="1" workbookViewId="0">
      <selection sqref="A1:XFD1048576"/>
    </sheetView>
  </sheetViews>
  <sheetFormatPr defaultRowHeight="12.75"/>
  <cols>
    <col min="1" max="1" width="15.140625" style="7" customWidth="1"/>
    <col min="2" max="2" width="37" style="7" customWidth="1"/>
    <col min="3" max="5" width="7.28515625" style="7" customWidth="1"/>
    <col min="6" max="6" width="9.28515625" style="7" customWidth="1"/>
    <col min="7" max="7" width="7.28515625" style="7" customWidth="1"/>
    <col min="8" max="8" width="8" style="7" customWidth="1"/>
    <col min="9" max="10" width="7.28515625" style="7" customWidth="1"/>
    <col min="11" max="11" width="8" style="7" customWidth="1"/>
    <col min="12" max="15" width="7.28515625" style="7" customWidth="1"/>
    <col min="16" max="16" width="9.140625" style="7"/>
    <col min="17" max="17" width="12" style="7" customWidth="1"/>
    <col min="18" max="16384" width="9.140625" style="7"/>
  </cols>
  <sheetData>
    <row r="1" spans="1:256" s="2" customFormat="1" ht="15.7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256" s="2" customFormat="1">
      <c r="A2" s="3" t="s">
        <v>1</v>
      </c>
      <c r="B2" s="3" t="s">
        <v>2</v>
      </c>
      <c r="C2" s="3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256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</row>
    <row r="4" spans="1:256">
      <c r="A4" s="8" t="s">
        <v>3</v>
      </c>
      <c r="B4" s="9" t="s">
        <v>4</v>
      </c>
      <c r="C4" s="8" t="s">
        <v>5</v>
      </c>
      <c r="D4" s="9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</row>
    <row r="5" spans="1:256" ht="11.25" customHeight="1"/>
    <row r="6" spans="1:256" ht="13.5" thickBot="1">
      <c r="A6" s="10"/>
      <c r="C6" s="10" t="s">
        <v>6</v>
      </c>
      <c r="D6" s="10"/>
    </row>
    <row r="7" spans="1:256" ht="41.25" customHeight="1" thickBot="1">
      <c r="A7" s="11" t="s">
        <v>7</v>
      </c>
      <c r="B7" s="12" t="s">
        <v>8</v>
      </c>
      <c r="C7" s="13" t="s">
        <v>9</v>
      </c>
      <c r="D7" s="14" t="s">
        <v>10</v>
      </c>
      <c r="E7" s="14" t="s">
        <v>11</v>
      </c>
      <c r="F7" s="14" t="s">
        <v>12</v>
      </c>
      <c r="G7" s="14" t="s">
        <v>13</v>
      </c>
      <c r="H7" s="14" t="s">
        <v>14</v>
      </c>
      <c r="I7" s="14" t="s">
        <v>15</v>
      </c>
      <c r="J7" s="14" t="s">
        <v>16</v>
      </c>
      <c r="K7" s="14" t="s">
        <v>17</v>
      </c>
      <c r="L7" s="14" t="s">
        <v>18</v>
      </c>
      <c r="M7" s="15" t="s">
        <v>19</v>
      </c>
      <c r="N7" s="15" t="s">
        <v>20</v>
      </c>
      <c r="O7" s="16" t="s">
        <v>21</v>
      </c>
      <c r="P7" s="16" t="s">
        <v>22</v>
      </c>
    </row>
    <row r="8" spans="1:256">
      <c r="A8" s="17">
        <v>1</v>
      </c>
      <c r="B8" s="18" t="s">
        <v>23</v>
      </c>
      <c r="C8" s="19">
        <v>4022</v>
      </c>
      <c r="D8" s="19">
        <v>4506</v>
      </c>
      <c r="E8" s="19">
        <v>295</v>
      </c>
      <c r="F8" s="19">
        <v>3480</v>
      </c>
      <c r="G8" s="19">
        <v>71044</v>
      </c>
      <c r="H8" s="19">
        <v>299481</v>
      </c>
      <c r="I8" s="19">
        <v>29501</v>
      </c>
      <c r="J8" s="19">
        <v>18</v>
      </c>
      <c r="K8" s="19">
        <v>4827</v>
      </c>
      <c r="L8" s="19">
        <v>37</v>
      </c>
      <c r="M8" s="20">
        <v>0</v>
      </c>
      <c r="N8" s="18">
        <v>0</v>
      </c>
      <c r="O8" s="19">
        <v>31786</v>
      </c>
      <c r="P8" s="21">
        <f>SUM(C8:O8)</f>
        <v>448997</v>
      </c>
    </row>
    <row r="9" spans="1:256">
      <c r="A9" s="22">
        <v>2</v>
      </c>
      <c r="B9" s="23" t="s">
        <v>24</v>
      </c>
      <c r="C9" s="19">
        <v>7974</v>
      </c>
      <c r="D9" s="19">
        <v>15772</v>
      </c>
      <c r="E9" s="19">
        <v>203</v>
      </c>
      <c r="F9" s="19">
        <v>10278</v>
      </c>
      <c r="G9" s="19">
        <v>263454</v>
      </c>
      <c r="H9" s="19">
        <v>122258</v>
      </c>
      <c r="I9" s="19">
        <v>239627</v>
      </c>
      <c r="J9" s="19">
        <v>266</v>
      </c>
      <c r="K9" s="19">
        <v>13587</v>
      </c>
      <c r="L9" s="19">
        <v>45</v>
      </c>
      <c r="M9" s="20">
        <v>0</v>
      </c>
      <c r="N9" s="18">
        <v>0</v>
      </c>
      <c r="O9" s="19">
        <v>64658</v>
      </c>
      <c r="P9" s="21">
        <f t="shared" ref="P9:P17" si="0">SUM(C9:O9)</f>
        <v>738122</v>
      </c>
    </row>
    <row r="10" spans="1:256">
      <c r="A10" s="22">
        <v>3</v>
      </c>
      <c r="B10" s="23" t="s">
        <v>25</v>
      </c>
      <c r="C10" s="19">
        <v>5964</v>
      </c>
      <c r="D10" s="19">
        <v>13150</v>
      </c>
      <c r="E10" s="19">
        <v>161</v>
      </c>
      <c r="F10" s="19">
        <v>8231</v>
      </c>
      <c r="G10" s="19">
        <v>225319</v>
      </c>
      <c r="H10" s="19">
        <v>80298</v>
      </c>
      <c r="I10" s="19">
        <v>201157</v>
      </c>
      <c r="J10" s="19">
        <v>243</v>
      </c>
      <c r="K10" s="19">
        <v>9538</v>
      </c>
      <c r="L10" s="19">
        <v>15</v>
      </c>
      <c r="M10" s="20">
        <v>0</v>
      </c>
      <c r="N10" s="18">
        <v>0</v>
      </c>
      <c r="O10" s="19">
        <v>45498</v>
      </c>
      <c r="P10" s="21">
        <f t="shared" si="0"/>
        <v>589574</v>
      </c>
    </row>
    <row r="11" spans="1:256">
      <c r="A11" s="22">
        <v>4</v>
      </c>
      <c r="B11" s="23" t="s">
        <v>26</v>
      </c>
      <c r="C11" s="19">
        <v>1408</v>
      </c>
      <c r="D11" s="19">
        <v>3050</v>
      </c>
      <c r="E11" s="19">
        <v>34</v>
      </c>
      <c r="F11" s="19">
        <v>1744</v>
      </c>
      <c r="G11" s="19">
        <v>30192</v>
      </c>
      <c r="H11" s="19">
        <v>47340</v>
      </c>
      <c r="I11" s="19">
        <v>19892</v>
      </c>
      <c r="J11" s="19">
        <v>29</v>
      </c>
      <c r="K11" s="19">
        <v>4078</v>
      </c>
      <c r="L11" s="19">
        <v>19</v>
      </c>
      <c r="M11" s="20">
        <v>0</v>
      </c>
      <c r="N11" s="18">
        <v>0</v>
      </c>
      <c r="O11" s="19">
        <v>11901</v>
      </c>
      <c r="P11" s="21">
        <f t="shared" si="0"/>
        <v>119687</v>
      </c>
    </row>
    <row r="12" spans="1:256">
      <c r="A12" s="22">
        <v>5</v>
      </c>
      <c r="B12" s="23" t="s">
        <v>27</v>
      </c>
      <c r="C12" s="19">
        <f>1664-109</f>
        <v>1555</v>
      </c>
      <c r="D12" s="19">
        <f>601-78</f>
        <v>523</v>
      </c>
      <c r="E12" s="19">
        <f>27+5</f>
        <v>32</v>
      </c>
      <c r="F12" s="19">
        <f>977+85</f>
        <v>1062</v>
      </c>
      <c r="G12" s="19">
        <f>26541-2102</f>
        <v>24439</v>
      </c>
      <c r="H12" s="19">
        <f>8375+39206</f>
        <v>47581</v>
      </c>
      <c r="I12" s="19">
        <f>13554-3000</f>
        <v>10554</v>
      </c>
      <c r="J12" s="19">
        <v>4</v>
      </c>
      <c r="K12" s="19">
        <v>731</v>
      </c>
      <c r="L12" s="19">
        <v>6</v>
      </c>
      <c r="M12" s="20">
        <v>0</v>
      </c>
      <c r="N12" s="18">
        <v>0</v>
      </c>
      <c r="O12" s="19">
        <f>7080+1602</f>
        <v>8682</v>
      </c>
      <c r="P12" s="21">
        <f t="shared" si="0"/>
        <v>95169</v>
      </c>
    </row>
    <row r="13" spans="1:256">
      <c r="A13" s="24">
        <v>6</v>
      </c>
      <c r="B13" s="25" t="s">
        <v>28</v>
      </c>
      <c r="C13" s="19">
        <v>3069</v>
      </c>
      <c r="D13" s="19">
        <v>3555</v>
      </c>
      <c r="E13" s="19">
        <v>271</v>
      </c>
      <c r="F13" s="19">
        <v>2721</v>
      </c>
      <c r="G13" s="19">
        <v>54548</v>
      </c>
      <c r="H13" s="19">
        <v>246520</v>
      </c>
      <c r="I13" s="19">
        <v>37525</v>
      </c>
      <c r="J13" s="19">
        <v>8</v>
      </c>
      <c r="K13" s="19">
        <v>4067</v>
      </c>
      <c r="L13" s="19">
        <v>42</v>
      </c>
      <c r="M13" s="20">
        <v>0</v>
      </c>
      <c r="N13" s="18">
        <v>0</v>
      </c>
      <c r="O13" s="26">
        <v>30363</v>
      </c>
      <c r="P13" s="21">
        <v>382689</v>
      </c>
    </row>
    <row r="14" spans="1:256">
      <c r="A14" s="27"/>
      <c r="B14" s="28" t="s">
        <v>29</v>
      </c>
      <c r="C14" s="29">
        <v>629</v>
      </c>
      <c r="D14" s="29">
        <v>1260</v>
      </c>
      <c r="E14" s="29">
        <v>39</v>
      </c>
      <c r="F14" s="29">
        <v>931</v>
      </c>
      <c r="G14" s="29">
        <v>26317</v>
      </c>
      <c r="H14" s="29">
        <f>15897+1432</f>
        <v>17329</v>
      </c>
      <c r="I14" s="29">
        <f>31473-2000</f>
        <v>29473</v>
      </c>
      <c r="J14" s="29">
        <v>2</v>
      </c>
      <c r="K14" s="29">
        <v>2224</v>
      </c>
      <c r="L14" s="29">
        <v>12</v>
      </c>
      <c r="M14" s="30">
        <v>0</v>
      </c>
      <c r="N14" s="31">
        <v>0</v>
      </c>
      <c r="O14" s="29">
        <v>1411</v>
      </c>
      <c r="P14" s="27">
        <f t="shared" si="0"/>
        <v>79627</v>
      </c>
    </row>
    <row r="15" spans="1:256">
      <c r="A15" s="27"/>
      <c r="B15" s="28" t="s">
        <v>30</v>
      </c>
      <c r="C15" s="29">
        <v>477</v>
      </c>
      <c r="D15" s="29">
        <v>506</v>
      </c>
      <c r="E15" s="29">
        <v>8</v>
      </c>
      <c r="F15" s="29">
        <v>441</v>
      </c>
      <c r="G15" s="29">
        <v>8405</v>
      </c>
      <c r="H15" s="29">
        <f>11220+857</f>
        <v>12077</v>
      </c>
      <c r="I15" s="29">
        <v>1386</v>
      </c>
      <c r="J15" s="29">
        <v>1</v>
      </c>
      <c r="K15" s="29">
        <v>587</v>
      </c>
      <c r="L15" s="29">
        <v>2</v>
      </c>
      <c r="M15" s="30">
        <v>0</v>
      </c>
      <c r="N15" s="31">
        <v>0</v>
      </c>
      <c r="O15" s="29">
        <v>6477</v>
      </c>
      <c r="P15" s="27">
        <f t="shared" si="0"/>
        <v>30367</v>
      </c>
    </row>
    <row r="16" spans="1:256">
      <c r="A16" s="27"/>
      <c r="B16" s="28" t="s">
        <v>31</v>
      </c>
      <c r="C16" s="29">
        <v>900</v>
      </c>
      <c r="D16" s="29">
        <v>790</v>
      </c>
      <c r="E16" s="29">
        <v>46</v>
      </c>
      <c r="F16" s="29">
        <v>608</v>
      </c>
      <c r="G16" s="29">
        <v>9253</v>
      </c>
      <c r="H16" s="29">
        <f>26262+1281</f>
        <v>27543</v>
      </c>
      <c r="I16" s="29">
        <v>3429</v>
      </c>
      <c r="J16" s="29">
        <v>4</v>
      </c>
      <c r="K16" s="29">
        <v>644</v>
      </c>
      <c r="L16" s="29">
        <v>10</v>
      </c>
      <c r="M16" s="30">
        <v>0</v>
      </c>
      <c r="N16" s="31">
        <v>0</v>
      </c>
      <c r="O16" s="29">
        <v>4565</v>
      </c>
      <c r="P16" s="27">
        <f t="shared" si="0"/>
        <v>47792</v>
      </c>
    </row>
    <row r="17" spans="1:16">
      <c r="A17" s="27"/>
      <c r="B17" s="28" t="s">
        <v>32</v>
      </c>
      <c r="C17" s="29">
        <f>765+132+166</f>
        <v>1063</v>
      </c>
      <c r="D17" s="29">
        <f>666+163+170</f>
        <v>999</v>
      </c>
      <c r="E17" s="29">
        <f>71+62+45</f>
        <v>178</v>
      </c>
      <c r="F17" s="29">
        <f>518+130+93</f>
        <v>741</v>
      </c>
      <c r="G17" s="29">
        <f>8585+1516+472</f>
        <v>10573</v>
      </c>
      <c r="H17" s="29">
        <f>82007+3942+42017+2622+54461+4522</f>
        <v>189571</v>
      </c>
      <c r="I17" s="29">
        <v>3237</v>
      </c>
      <c r="J17" s="29">
        <v>1</v>
      </c>
      <c r="K17" s="29">
        <v>612</v>
      </c>
      <c r="L17" s="29">
        <v>18</v>
      </c>
      <c r="M17" s="30">
        <v>0</v>
      </c>
      <c r="N17" s="31">
        <v>0</v>
      </c>
      <c r="O17" s="29">
        <v>17910</v>
      </c>
      <c r="P17" s="27">
        <f t="shared" si="0"/>
        <v>224903</v>
      </c>
    </row>
  </sheetData>
  <mergeCells count="1">
    <mergeCell ref="A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2011-03-30T07:17:51Z</dcterms:modified>
</cp:coreProperties>
</file>