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3- BAL SHEET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47" i="1"/>
  <c r="D47"/>
  <c r="E34"/>
  <c r="D34"/>
  <c r="D30"/>
  <c r="E27"/>
  <c r="D27"/>
  <c r="E26"/>
  <c r="E28" s="1"/>
  <c r="D26"/>
  <c r="D28" s="1"/>
  <c r="E24"/>
  <c r="D24"/>
  <c r="E23"/>
  <c r="E25" s="1"/>
  <c r="E29" s="1"/>
  <c r="D23"/>
  <c r="D25" s="1"/>
  <c r="E20"/>
  <c r="D20"/>
  <c r="E19"/>
  <c r="D19"/>
  <c r="E18"/>
  <c r="E31" s="1"/>
  <c r="D18"/>
  <c r="E12"/>
  <c r="E15" s="1"/>
  <c r="D12"/>
  <c r="D15" s="1"/>
  <c r="D31" l="1"/>
  <c r="D29"/>
</calcChain>
</file>

<file path=xl/sharedStrings.xml><?xml version="1.0" encoding="utf-8"?>
<sst xmlns="http://schemas.openxmlformats.org/spreadsheetml/2006/main" count="58" uniqueCount="55">
  <si>
    <t>NATIONAL INSURANCE COMPANY LIMITED</t>
  </si>
  <si>
    <t>Registration No. 58 and Date of Registration with IRDA - 25/02/2014</t>
  </si>
  <si>
    <t>CIN: U10200WB1906GOI001713</t>
  </si>
  <si>
    <t>GO TO INDEX</t>
  </si>
  <si>
    <t>FORM NL-3-B-BS</t>
  </si>
  <si>
    <t>Balance Sheet as at 31 March 2016</t>
  </si>
  <si>
    <t>(IN Rs. '000)</t>
  </si>
  <si>
    <t>PARTICULARS</t>
  </si>
  <si>
    <t>SCHEDULE</t>
  </si>
  <si>
    <t>As at 31/03/2016</t>
  </si>
  <si>
    <t>As at 31/03/2015</t>
  </si>
  <si>
    <t>SOURCES OF FUNDS</t>
  </si>
  <si>
    <t>SHARE CAPITAL                                                              </t>
  </si>
  <si>
    <t>NL-8-Share Capital Schedule</t>
  </si>
  <si>
    <t>SHARE APPLICATION MONEY PENDING ALLOTMENT</t>
  </si>
  <si>
    <t>RESERVES AND SURPLUS</t>
  </si>
  <si>
    <t>NL-10-Reserves and Surplus Schedule</t>
  </si>
  <si>
    <t>FAIR VALUE CHANGE ACCOUNT</t>
  </si>
  <si>
    <t>BORROWINGS</t>
  </si>
  <si>
    <t>NL-11-Borrowings Schedule</t>
  </si>
  <si>
    <t>TOTAL</t>
  </si>
  <si>
    <t>APPLICATION OF FUNDS</t>
  </si>
  <si>
    <t>INVESTMENTS</t>
  </si>
  <si>
    <t>NL-12-Investment Schedule</t>
  </si>
  <si>
    <t>LOANS</t>
  </si>
  <si>
    <t>NL-13-Loans Schedule</t>
  </si>
  <si>
    <t>FIXED ASSETS</t>
  </si>
  <si>
    <t>NL-14-Fixed Assets Schedule</t>
  </si>
  <si>
    <t>DEFERRED TAX ASSET</t>
  </si>
  <si>
    <t>CURRENT ASSETS</t>
  </si>
  <si>
    <t>Cash and Bank Balances</t>
  </si>
  <si>
    <t>NL-15-Cash and bank balance Schedule</t>
  </si>
  <si>
    <t>Advances and Other Assets</t>
  </si>
  <si>
    <t>NL-16-Advancxes and Other Assets Schedule</t>
  </si>
  <si>
    <t>Sub-Total (A)</t>
  </si>
  <si>
    <t>CURRENT LIABILITIES</t>
  </si>
  <si>
    <t>NL-17-Current Liabilities Schedule</t>
  </si>
  <si>
    <t>PROVISIONS</t>
  </si>
  <si>
    <t>NL-18-Provisions Schedule</t>
  </si>
  <si>
    <t>Sub-Total (B)</t>
  </si>
  <si>
    <t>NET CURRENT ASSETS (C) = (A - B)</t>
  </si>
  <si>
    <t>MISCELLANEOUS EXPENDITURE (to the extent not written off or adjusted)</t>
  </si>
  <si>
    <t>NL-19-Miscellaneous Expenditure Schedule</t>
  </si>
  <si>
    <t>CONTINGENT LIABILITIES</t>
  </si>
  <si>
    <t>Partly paid-up investments</t>
  </si>
  <si>
    <t>Uncalled amount on Partly Paid Shares</t>
  </si>
  <si>
    <t>Claims, other than against policies, not acknowledged as debts by the company</t>
  </si>
  <si>
    <t>Underwriting commitments outstanding (in respect of shares and securities)</t>
  </si>
  <si>
    <t>Guarantees given by or on behalf of the Company</t>
  </si>
  <si>
    <t xml:space="preserve">Statutory demands/ liabilities in dispute, not provided for - </t>
  </si>
  <si>
    <t xml:space="preserve">                 Disputed Income Tax</t>
  </si>
  <si>
    <t xml:space="preserve">                 Interest Tax</t>
  </si>
  <si>
    <t xml:space="preserve">                 Disputed Service Tax</t>
  </si>
  <si>
    <t>Reinsurance obligations to the extent not provided for in accounts</t>
  </si>
  <si>
    <t>Others (to be specified)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</si>
</sst>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1" fontId="2" fillId="0" borderId="9" xfId="0" applyNumberFormat="1" applyFont="1" applyFill="1" applyBorder="1"/>
    <xf numFmtId="0" fontId="2" fillId="0" borderId="10" xfId="0" applyFont="1" applyBorder="1"/>
    <xf numFmtId="0" fontId="2" fillId="0" borderId="11" xfId="0" applyFont="1" applyBorder="1"/>
    <xf numFmtId="1" fontId="2" fillId="0" borderId="12" xfId="0" applyNumberFormat="1" applyFont="1" applyFill="1" applyBorder="1"/>
    <xf numFmtId="0" fontId="5" fillId="0" borderId="1" xfId="0" applyFont="1" applyBorder="1"/>
    <xf numFmtId="0" fontId="2" fillId="0" borderId="2" xfId="0" applyFont="1" applyBorder="1"/>
    <xf numFmtId="1" fontId="5" fillId="0" borderId="13" xfId="0" applyNumberFormat="1" applyFont="1" applyFill="1" applyBorder="1"/>
    <xf numFmtId="0" fontId="2" fillId="0" borderId="4" xfId="0" applyFont="1" applyBorder="1"/>
    <xf numFmtId="1" fontId="2" fillId="0" borderId="6" xfId="0" applyNumberFormat="1" applyFont="1" applyFill="1" applyBorder="1"/>
    <xf numFmtId="0" fontId="5" fillId="0" borderId="7" xfId="0" applyFont="1" applyBorder="1"/>
    <xf numFmtId="0" fontId="5" fillId="0" borderId="0" xfId="0" applyFont="1"/>
    <xf numFmtId="0" fontId="5" fillId="2" borderId="13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9" xfId="0" applyFont="1" applyFill="1" applyBorder="1"/>
    <xf numFmtId="0" fontId="2" fillId="0" borderId="12" xfId="0" applyFont="1" applyBorder="1"/>
    <xf numFmtId="0" fontId="5" fillId="0" borderId="13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NAL%20ACCOUNTS%2015-16\4TH.QUTR.2015-16\PUBLIC%20DISCLOSURE%20Q4%202014-15\PUBLIC%20DISCLOSURE%20-%204th%20QUARTER%202015-16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1">
          <cell r="D21">
            <v>38866995</v>
          </cell>
          <cell r="E21">
            <v>37912532</v>
          </cell>
        </row>
      </sheetData>
      <sheetData sheetId="12"/>
      <sheetData sheetId="13">
        <row r="30">
          <cell r="D30">
            <v>217597732</v>
          </cell>
          <cell r="E30">
            <v>245449558</v>
          </cell>
        </row>
      </sheetData>
      <sheetData sheetId="14">
        <row r="36">
          <cell r="D36">
            <v>2048477</v>
          </cell>
          <cell r="E36">
            <v>2187234</v>
          </cell>
        </row>
      </sheetData>
      <sheetData sheetId="15">
        <row r="24">
          <cell r="K24">
            <v>1821856.9889688632</v>
          </cell>
          <cell r="L24">
            <v>2016457.392849386</v>
          </cell>
        </row>
      </sheetData>
      <sheetData sheetId="16">
        <row r="20">
          <cell r="D20">
            <v>13805689</v>
          </cell>
          <cell r="E20">
            <v>13164549</v>
          </cell>
        </row>
      </sheetData>
      <sheetData sheetId="17">
        <row r="31">
          <cell r="D31">
            <v>50123507</v>
          </cell>
          <cell r="E31">
            <v>40204865</v>
          </cell>
        </row>
      </sheetData>
      <sheetData sheetId="18">
        <row r="21">
          <cell r="D21">
            <v>138460592</v>
          </cell>
          <cell r="E21">
            <v>120494980</v>
          </cell>
        </row>
      </sheetData>
      <sheetData sheetId="19">
        <row r="17">
          <cell r="D17">
            <v>58288711</v>
          </cell>
          <cell r="E17">
            <v>56228820</v>
          </cell>
        </row>
      </sheetData>
      <sheetData sheetId="20">
        <row r="14">
          <cell r="D14">
            <v>3044052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1">
    <tabColor rgb="FFFFC000"/>
    <pageSetUpPr fitToPage="1"/>
  </sheetPr>
  <dimension ref="A1:H48"/>
  <sheetViews>
    <sheetView showGridLines="0" showZeros="0" tabSelected="1" workbookViewId="0">
      <pane xSplit="1" ySplit="8" topLeftCell="B9" activePane="bottomRight" state="frozen"/>
      <selection activeCell="B14" sqref="B14:B15"/>
      <selection pane="topRight" activeCell="B14" sqref="B14:B15"/>
      <selection pane="bottomLeft" activeCell="B14" sqref="B14:B15"/>
      <selection pane="bottomRight" activeCell="B9" sqref="B9"/>
    </sheetView>
  </sheetViews>
  <sheetFormatPr defaultColWidth="0" defaultRowHeight="21" customHeight="1" zeroHeight="1"/>
  <cols>
    <col min="1" max="1" width="5" style="2" customWidth="1"/>
    <col min="2" max="2" width="68.140625" style="2" bestFit="1" customWidth="1"/>
    <col min="3" max="3" width="41.85546875" style="2" bestFit="1" customWidth="1"/>
    <col min="4" max="4" width="21.140625" style="2" customWidth="1"/>
    <col min="5" max="5" width="22.42578125" style="2" customWidth="1"/>
    <col min="6" max="6" width="4.7109375" style="2" customWidth="1"/>
    <col min="7" max="7" width="5" style="2" customWidth="1"/>
    <col min="8" max="8" width="16.42578125" style="2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">
        <v>1</v>
      </c>
      <c r="C2" s="1"/>
      <c r="D2" s="1"/>
      <c r="E2" s="1"/>
    </row>
    <row r="3" spans="2:8">
      <c r="B3" s="1" t="s">
        <v>2</v>
      </c>
      <c r="C3" s="1"/>
      <c r="D3" s="1"/>
      <c r="E3" s="1"/>
    </row>
    <row r="4" spans="2:8" ht="22.5">
      <c r="H4" s="3" t="s">
        <v>3</v>
      </c>
    </row>
    <row r="5" spans="2:8">
      <c r="B5" s="1" t="s">
        <v>4</v>
      </c>
      <c r="C5" s="1"/>
      <c r="D5" s="1"/>
      <c r="E5" s="1"/>
    </row>
    <row r="6" spans="2:8">
      <c r="B6" s="1" t="s">
        <v>5</v>
      </c>
      <c r="C6" s="1"/>
      <c r="D6" s="1"/>
      <c r="E6" s="1"/>
    </row>
    <row r="7" spans="2:8" ht="21.75" thickBot="1">
      <c r="E7" s="4" t="s">
        <v>6</v>
      </c>
    </row>
    <row r="8" spans="2:8" s="8" customFormat="1" ht="44.25" customHeight="1" thickBot="1">
      <c r="B8" s="5" t="s">
        <v>7</v>
      </c>
      <c r="C8" s="6" t="s">
        <v>8</v>
      </c>
      <c r="D8" s="7" t="s">
        <v>9</v>
      </c>
      <c r="E8" s="7" t="s">
        <v>10</v>
      </c>
    </row>
    <row r="9" spans="2:8">
      <c r="B9" s="9" t="s">
        <v>11</v>
      </c>
      <c r="C9" s="10"/>
      <c r="D9" s="11"/>
      <c r="E9" s="11"/>
    </row>
    <row r="10" spans="2:8">
      <c r="B10" s="12" t="s">
        <v>12</v>
      </c>
      <c r="C10" s="13" t="s">
        <v>13</v>
      </c>
      <c r="D10" s="14">
        <v>1000000</v>
      </c>
      <c r="E10" s="14">
        <v>1000000</v>
      </c>
    </row>
    <row r="11" spans="2:8">
      <c r="B11" s="12" t="s">
        <v>14</v>
      </c>
      <c r="C11" s="13"/>
      <c r="D11" s="14"/>
      <c r="E11" s="14"/>
    </row>
    <row r="12" spans="2:8">
      <c r="B12" s="12" t="s">
        <v>15</v>
      </c>
      <c r="C12" s="13" t="s">
        <v>16</v>
      </c>
      <c r="D12" s="14">
        <f>'[1]NL-10 RESERVES &amp; SURPLUS '!D21</f>
        <v>38866995</v>
      </c>
      <c r="E12" s="14">
        <f>'[1]NL-10 RESERVES &amp; SURPLUS '!E21</f>
        <v>37912532</v>
      </c>
    </row>
    <row r="13" spans="2:8">
      <c r="B13" s="12" t="s">
        <v>17</v>
      </c>
      <c r="C13" s="13"/>
      <c r="D13" s="14">
        <v>51825016</v>
      </c>
      <c r="E13" s="14">
        <v>87386331</v>
      </c>
    </row>
    <row r="14" spans="2:8" ht="21.75" thickBot="1">
      <c r="B14" s="15" t="s">
        <v>18</v>
      </c>
      <c r="C14" s="16" t="s">
        <v>19</v>
      </c>
      <c r="D14" s="17"/>
      <c r="E14" s="17"/>
    </row>
    <row r="15" spans="2:8" ht="21.75" thickBot="1">
      <c r="B15" s="18" t="s">
        <v>20</v>
      </c>
      <c r="C15" s="19"/>
      <c r="D15" s="20">
        <f>SUM(D10:D14)</f>
        <v>91692011</v>
      </c>
      <c r="E15" s="20">
        <f>SUM(E10:E14)</f>
        <v>126298863</v>
      </c>
    </row>
    <row r="16" spans="2:8">
      <c r="B16" s="21"/>
      <c r="C16" s="10"/>
      <c r="D16" s="22"/>
      <c r="E16" s="22"/>
    </row>
    <row r="17" spans="2:5">
      <c r="B17" s="23" t="s">
        <v>21</v>
      </c>
      <c r="C17" s="13"/>
      <c r="D17" s="14"/>
      <c r="E17" s="14"/>
    </row>
    <row r="18" spans="2:5">
      <c r="B18" s="12" t="s">
        <v>22</v>
      </c>
      <c r="C18" s="13" t="s">
        <v>23</v>
      </c>
      <c r="D18" s="14">
        <f>'[1]NL-12 INVESTMENT '!D30</f>
        <v>217597732</v>
      </c>
      <c r="E18" s="14">
        <f>'[1]NL-12 INVESTMENT '!E30</f>
        <v>245449558</v>
      </c>
    </row>
    <row r="19" spans="2:5">
      <c r="B19" s="12" t="s">
        <v>24</v>
      </c>
      <c r="C19" s="13" t="s">
        <v>25</v>
      </c>
      <c r="D19" s="14">
        <f>'[1]NL-13 LOANS '!D36</f>
        <v>2048477</v>
      </c>
      <c r="E19" s="14">
        <f>'[1]NL-13 LOANS '!E36</f>
        <v>2187234</v>
      </c>
    </row>
    <row r="20" spans="2:5">
      <c r="B20" s="12" t="s">
        <v>26</v>
      </c>
      <c r="C20" s="13" t="s">
        <v>27</v>
      </c>
      <c r="D20" s="14">
        <f>'[1]NL-14 FIXED ASSETS '!K24</f>
        <v>1821856.9889688632</v>
      </c>
      <c r="E20" s="14">
        <f>'[1]NL-14 FIXED ASSETS '!L24</f>
        <v>2016457.392849386</v>
      </c>
    </row>
    <row r="21" spans="2:5">
      <c r="B21" s="12" t="s">
        <v>28</v>
      </c>
      <c r="C21" s="13"/>
      <c r="D21" s="14"/>
      <c r="E21" s="14"/>
    </row>
    <row r="22" spans="2:5">
      <c r="B22" s="12" t="s">
        <v>29</v>
      </c>
      <c r="C22" s="13"/>
      <c r="D22" s="14"/>
      <c r="E22" s="14"/>
    </row>
    <row r="23" spans="2:5">
      <c r="B23" s="12" t="s">
        <v>30</v>
      </c>
      <c r="C23" s="13" t="s">
        <v>31</v>
      </c>
      <c r="D23" s="14">
        <f>'[1]NL-15 CASH &amp; BANK '!D20</f>
        <v>13805689</v>
      </c>
      <c r="E23" s="14">
        <f>'[1]NL-15 CASH &amp; BANK '!E20</f>
        <v>13164549</v>
      </c>
    </row>
    <row r="24" spans="2:5" ht="21.75" thickBot="1">
      <c r="B24" s="15" t="s">
        <v>32</v>
      </c>
      <c r="C24" s="16" t="s">
        <v>33</v>
      </c>
      <c r="D24" s="17">
        <f>'[1]NL-16 ADVANCES &amp; OTHER ASSE '!D31</f>
        <v>50123507</v>
      </c>
      <c r="E24" s="17">
        <f>'[1]NL-16 ADVANCES &amp; OTHER ASSE '!E31</f>
        <v>40204865</v>
      </c>
    </row>
    <row r="25" spans="2:5" ht="21.75" thickBot="1">
      <c r="B25" s="18" t="s">
        <v>34</v>
      </c>
      <c r="C25" s="19"/>
      <c r="D25" s="20">
        <f>D23+D24</f>
        <v>63929196</v>
      </c>
      <c r="E25" s="20">
        <f>E23+E24</f>
        <v>53369414</v>
      </c>
    </row>
    <row r="26" spans="2:5">
      <c r="B26" s="21" t="s">
        <v>35</v>
      </c>
      <c r="C26" s="10" t="s">
        <v>36</v>
      </c>
      <c r="D26" s="22">
        <f>'[1]NL-17 CURRENT LIABILITIES '!D21</f>
        <v>138460592</v>
      </c>
      <c r="E26" s="22">
        <f>'[1]NL-17 CURRENT LIABILITIES '!E21</f>
        <v>120494980</v>
      </c>
    </row>
    <row r="27" spans="2:5" ht="21.75" thickBot="1">
      <c r="B27" s="15" t="s">
        <v>37</v>
      </c>
      <c r="C27" s="16" t="s">
        <v>38</v>
      </c>
      <c r="D27" s="17">
        <f>'[1]NL-18 PROVISIONS '!D17</f>
        <v>58288711</v>
      </c>
      <c r="E27" s="17">
        <f>'[1]NL-18 PROVISIONS '!E17</f>
        <v>56228820</v>
      </c>
    </row>
    <row r="28" spans="2:5" ht="21.75" thickBot="1">
      <c r="B28" s="18" t="s">
        <v>39</v>
      </c>
      <c r="C28" s="19"/>
      <c r="D28" s="20">
        <f>D26+D27</f>
        <v>196749303</v>
      </c>
      <c r="E28" s="20">
        <f>E26+E27</f>
        <v>176723800</v>
      </c>
    </row>
    <row r="29" spans="2:5">
      <c r="B29" s="21" t="s">
        <v>40</v>
      </c>
      <c r="C29" s="10"/>
      <c r="D29" s="22">
        <f>D25-D28</f>
        <v>-132820107</v>
      </c>
      <c r="E29" s="22">
        <f>E25-E28</f>
        <v>-123354386</v>
      </c>
    </row>
    <row r="30" spans="2:5" ht="21.75" thickBot="1">
      <c r="B30" s="15" t="s">
        <v>41</v>
      </c>
      <c r="C30" s="16" t="s">
        <v>42</v>
      </c>
      <c r="D30" s="17">
        <f>'[1]NL-19 MISC EXP '!D14</f>
        <v>3044052</v>
      </c>
      <c r="E30" s="17"/>
    </row>
    <row r="31" spans="2:5" ht="21.75" thickBot="1">
      <c r="B31" s="18" t="s">
        <v>20</v>
      </c>
      <c r="C31" s="19"/>
      <c r="D31" s="20">
        <f>D18+D19+D20+D21+D29+D30</f>
        <v>91692010.988968849</v>
      </c>
      <c r="E31" s="20">
        <f>E18+E19+E20+E21+E29+E30</f>
        <v>126298863.39284939</v>
      </c>
    </row>
    <row r="32" spans="2:5"/>
    <row r="33" spans="2:5" ht="21.75" thickBot="1">
      <c r="B33" s="24" t="s">
        <v>43</v>
      </c>
    </row>
    <row r="34" spans="2:5" ht="21.75" thickBot="1">
      <c r="B34" s="5" t="s">
        <v>7</v>
      </c>
      <c r="C34" s="6"/>
      <c r="D34" s="25" t="str">
        <f>D8</f>
        <v>As at 31/03/2016</v>
      </c>
      <c r="E34" s="25" t="str">
        <f>E8</f>
        <v>As at 31/03/2015</v>
      </c>
    </row>
    <row r="35" spans="2:5">
      <c r="B35" s="21"/>
      <c r="C35" s="10"/>
      <c r="D35" s="11"/>
      <c r="E35" s="11"/>
    </row>
    <row r="36" spans="2:5">
      <c r="B36" s="12" t="s">
        <v>44</v>
      </c>
      <c r="C36" s="13"/>
      <c r="D36" s="26">
        <v>4181</v>
      </c>
      <c r="E36" s="26">
        <v>4181</v>
      </c>
    </row>
    <row r="37" spans="2:5">
      <c r="B37" s="12" t="s">
        <v>45</v>
      </c>
      <c r="C37" s="13"/>
      <c r="D37" s="26"/>
      <c r="E37" s="26"/>
    </row>
    <row r="38" spans="2:5">
      <c r="B38" s="12" t="s">
        <v>46</v>
      </c>
      <c r="C38" s="13"/>
      <c r="D38" s="26">
        <v>1995319</v>
      </c>
      <c r="E38" s="26">
        <v>250613</v>
      </c>
    </row>
    <row r="39" spans="2:5">
      <c r="B39" s="12" t="s">
        <v>47</v>
      </c>
      <c r="C39" s="13"/>
      <c r="D39" s="26"/>
      <c r="E39" s="26"/>
    </row>
    <row r="40" spans="2:5">
      <c r="B40" s="12" t="s">
        <v>48</v>
      </c>
      <c r="C40" s="13"/>
      <c r="D40" s="26"/>
      <c r="E40" s="26"/>
    </row>
    <row r="41" spans="2:5">
      <c r="B41" s="12" t="s">
        <v>49</v>
      </c>
      <c r="C41" s="13"/>
      <c r="D41" s="27">
        <v>9289754</v>
      </c>
      <c r="E41" s="27">
        <v>6606854</v>
      </c>
    </row>
    <row r="42" spans="2:5">
      <c r="B42" s="12" t="s">
        <v>50</v>
      </c>
      <c r="C42" s="13"/>
      <c r="D42" s="26"/>
      <c r="E42" s="26"/>
    </row>
    <row r="43" spans="2:5">
      <c r="B43" s="12" t="s">
        <v>51</v>
      </c>
      <c r="C43" s="13"/>
      <c r="D43" s="26"/>
      <c r="E43" s="26"/>
    </row>
    <row r="44" spans="2:5">
      <c r="B44" s="12" t="s">
        <v>52</v>
      </c>
      <c r="C44" s="13"/>
      <c r="D44" s="26"/>
      <c r="E44" s="26"/>
    </row>
    <row r="45" spans="2:5">
      <c r="B45" s="12" t="s">
        <v>53</v>
      </c>
      <c r="C45" s="13"/>
      <c r="D45" s="26"/>
      <c r="E45" s="26"/>
    </row>
    <row r="46" spans="2:5" ht="21.75" thickBot="1">
      <c r="B46" s="15" t="s">
        <v>54</v>
      </c>
      <c r="C46" s="16"/>
      <c r="D46" s="28"/>
      <c r="E46" s="28"/>
    </row>
    <row r="47" spans="2:5" ht="21.75" thickBot="1">
      <c r="B47" s="18" t="s">
        <v>20</v>
      </c>
      <c r="C47" s="19"/>
      <c r="D47" s="29">
        <f>SUM(D36:D40)+SUM(D41:D46)</f>
        <v>11289254</v>
      </c>
      <c r="E47" s="29">
        <f>SUM(E36:E40)+SUM(E41:E46)</f>
        <v>6861648</v>
      </c>
    </row>
    <row r="48" spans="2:5"/>
  </sheetData>
  <mergeCells count="5">
    <mergeCell ref="B1:E1"/>
    <mergeCell ref="B2:E2"/>
    <mergeCell ref="B3:E3"/>
    <mergeCell ref="B5:E5"/>
    <mergeCell ref="B6:E6"/>
  </mergeCells>
  <hyperlinks>
    <hyperlink ref="H4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NL-3- BAL SHEET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2016-07-04T10:36:01Z</dcterms:created>
  <dcterms:modified xsi:type="dcterms:W3CDTF">2016-07-04T10:36:02Z</dcterms:modified>
</cp:coreProperties>
</file>