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60" windowWidth="23895" windowHeight="9855"/>
  </bookViews>
  <sheets>
    <sheet name="NL-2- P&amp;L " sheetId="1" r:id="rId1"/>
  </sheets>
  <externalReferences>
    <externalReference r:id="rId2"/>
  </externalReferences>
  <calcPr calcId="124519"/>
</workbook>
</file>

<file path=xl/calcChain.xml><?xml version="1.0" encoding="utf-8"?>
<calcChain xmlns="http://schemas.openxmlformats.org/spreadsheetml/2006/main">
  <c r="G55" i="1"/>
  <c r="F55"/>
  <c r="E55"/>
  <c r="D50"/>
  <c r="D55" s="1"/>
  <c r="G40"/>
  <c r="F40"/>
  <c r="E40"/>
  <c r="D40"/>
  <c r="F24"/>
  <c r="F42" s="1"/>
  <c r="F47" s="1"/>
  <c r="D24"/>
  <c r="D42" s="1"/>
  <c r="D47" s="1"/>
  <c r="D56" s="1"/>
  <c r="G12"/>
  <c r="E12"/>
  <c r="G11"/>
  <c r="E11"/>
  <c r="G10"/>
  <c r="G24" s="1"/>
  <c r="G42" s="1"/>
  <c r="G47" s="1"/>
  <c r="E10"/>
  <c r="E24" s="1"/>
  <c r="E42" s="1"/>
  <c r="E47" s="1"/>
</calcChain>
</file>

<file path=xl/sharedStrings.xml><?xml version="1.0" encoding="utf-8"?>
<sst xmlns="http://schemas.openxmlformats.org/spreadsheetml/2006/main" count="62" uniqueCount="62">
  <si>
    <t>NATIONAL INSURANCE COMPANY LIMITED</t>
  </si>
  <si>
    <t>Registration No. 58 and Date of Registration with IRDA - 25/02/2014</t>
  </si>
  <si>
    <t>CIN: U10200WB1906GOI001713</t>
  </si>
  <si>
    <t>GO TO INDEX</t>
  </si>
  <si>
    <t>FORM NL-2-B-PL</t>
  </si>
  <si>
    <t>Profit / Loss Account for the period ended 31 March 2016</t>
  </si>
  <si>
    <t>(IN Rs. '000)</t>
  </si>
  <si>
    <t>PARTICULARS</t>
  </si>
  <si>
    <t>For the Quarter ended 31.03.2016</t>
  </si>
  <si>
    <t>Upto the Quarter ended 31.03.2016</t>
  </si>
  <si>
    <t>For the Quarter ended 31.03.2015</t>
  </si>
  <si>
    <t>Upto the Quarter ended 31.03.2015</t>
  </si>
  <si>
    <t>OPERATING PROFIT/(LOSS)</t>
  </si>
  <si>
    <t>(a) Fire Insurance</t>
  </si>
  <si>
    <t>(b) Marine Insurance</t>
  </si>
  <si>
    <t>(c) Miscellaneous Insurance</t>
  </si>
  <si>
    <t>INCOME FROM INVESTMENTS</t>
  </si>
  <si>
    <t>(a) Interest, Dividend &amp; Rent – Gross</t>
  </si>
  <si>
    <t>(b) Profit on sale of investments</t>
  </si>
  <si>
    <t>      Less: Loss on sale of investments</t>
  </si>
  <si>
    <t>OTHER INCOME</t>
  </si>
  <si>
    <t>a) Profit on sale of other Asset</t>
  </si>
  <si>
    <t>b) Miscellaneous Income</t>
  </si>
  <si>
    <t>c) Exchange Gain</t>
  </si>
  <si>
    <t>d) Liabilities no longer required</t>
  </si>
  <si>
    <t>TOTAL (A)</t>
  </si>
  <si>
    <t>PROVISIONS (Other than taxation)</t>
  </si>
  <si>
    <t>(a) For diminution in the value of investments</t>
  </si>
  <si>
    <t>(b) For doubtful debts</t>
  </si>
  <si>
    <t>(c) Others (to be specified)</t>
  </si>
  <si>
    <t>OTHER EXPENSES</t>
  </si>
  <si>
    <t>(a) Expenses other than those related to Insurance Business</t>
  </si>
  <si>
    <t>(b) Amortisation of Premium on Investments</t>
  </si>
  <si>
    <t>ii) Amount written off in respect of depreciated investments</t>
  </si>
  <si>
    <t>iii) Exchange loss</t>
  </si>
  <si>
    <t>iv) Assets written off</t>
  </si>
  <si>
    <t>vi) Loss on Sale of other Assets</t>
  </si>
  <si>
    <t>v) Foreign Income tax paid</t>
  </si>
  <si>
    <t>(h) Performance linked incentive</t>
  </si>
  <si>
    <t>TOTAL (B)</t>
  </si>
  <si>
    <t>PROFIT / (LOSS) BEFORE TAX      (A-B)</t>
  </si>
  <si>
    <t>Provision for Taxation -</t>
  </si>
  <si>
    <t xml:space="preserve">              Current Tax</t>
  </si>
  <si>
    <t xml:space="preserve">              Deferred Tax</t>
  </si>
  <si>
    <t xml:space="preserve">              Adjustment of taxation for earlier years</t>
  </si>
  <si>
    <t>PROFIT / (LOSS) AFTER TAX</t>
  </si>
  <si>
    <t>APPROPRIATIONS</t>
  </si>
  <si>
    <t>(a) Interim dividends paid during the year</t>
  </si>
  <si>
    <t>(b) Proposed final dividend</t>
  </si>
  <si>
    <t>(c) Dividend Distribution Tax</t>
  </si>
  <si>
    <t>(d) Transfer to General Reserve</t>
  </si>
  <si>
    <t>(e) Transfer to Contingency Reserve for Land &amp; Building</t>
  </si>
  <si>
    <t>TOTAL APPROPRIATIONS</t>
  </si>
  <si>
    <t>Notes:  to Form NL-1-B-RA and NL-2-B- PL</t>
  </si>
  <si>
    <t>(a)                  Premium income received from business concluded in and outside India shall be separately disclosed.</t>
  </si>
  <si>
    <t>(b)                 Reinsurance premiums whether on business ceded or accepted are to be brought into account gross (i.e. before deducting commissions) under the head reinsurance premiums.</t>
  </si>
  <si>
    <t>(c)                 Claims incurred shall comprise claims paid, specific claims settlement costs wherever applicable and change in the outstanding provision for claims at the year-end,.</t>
  </si>
  <si>
    <t>(d)                 Items of expenses and income in excess of one percent of the total premiums (less reinsurance) or Rs.5,00,000 whichever is higher, shall be shown as a separate line item.</t>
  </si>
  <si>
    <t>(e)                 Fees and expenses connected with claims shall be included in claims.</t>
  </si>
  <si>
    <t>(f)                  Under the sub-head "Others” shall be included items like foreign exchange gains or losses and other  items.</t>
  </si>
  <si>
    <t>(g)                 Interest, dividends and rentals receivable in connection with an investment should be stated as gross amount, the amount of income tax deducted at source being included under 'advance taxes paid and taxes deducted at source”..</t>
  </si>
  <si>
    <t>(h)                 Income from rent shall include only the realised rent. It shall not include any notional rent.</t>
  </si>
</sst>
</file>

<file path=xl/styles.xml><?xml version="1.0" encoding="utf-8"?>
<styleSheet xmlns="http://schemas.openxmlformats.org/spreadsheetml/2006/main">
  <fonts count="8">
    <font>
      <sz val="11"/>
      <color theme="1"/>
      <name val="Calibri"/>
      <family val="2"/>
      <scheme val="minor"/>
    </font>
    <font>
      <b/>
      <u/>
      <sz val="14"/>
      <color theme="1"/>
      <name val="Andalus"/>
      <family val="1"/>
    </font>
    <font>
      <sz val="11"/>
      <color theme="1"/>
      <name val="Andalus"/>
      <family val="1"/>
    </font>
    <font>
      <b/>
      <u/>
      <sz val="11"/>
      <color theme="1"/>
      <name val="Andalus"/>
      <family val="1"/>
    </font>
    <font>
      <u/>
      <sz val="11"/>
      <color theme="10"/>
      <name val="Calibri"/>
      <family val="2"/>
    </font>
    <font>
      <b/>
      <u/>
      <sz val="12"/>
      <color theme="10"/>
      <name val="Andalus"/>
      <family val="1"/>
    </font>
    <font>
      <b/>
      <sz val="11"/>
      <color theme="1"/>
      <name val="Andalus"/>
      <family val="1"/>
    </font>
    <font>
      <sz val="10"/>
      <color theme="1"/>
      <name val="Andalus"/>
      <family val="1"/>
    </font>
  </fonts>
  <fills count="2">
    <fill>
      <patternFill patternType="none"/>
    </fill>
    <fill>
      <patternFill patternType="gray125"/>
    </fill>
  </fills>
  <borders count="15">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38">
    <xf numFmtId="0" fontId="0" fillId="0" borderId="0" xfId="0"/>
    <xf numFmtId="0" fontId="1" fillId="0" borderId="0" xfId="0" applyFont="1" applyFill="1" applyAlignment="1">
      <alignment horizontal="center"/>
    </xf>
    <xf numFmtId="0" fontId="2" fillId="0" borderId="0" xfId="0" applyFont="1" applyFill="1"/>
    <xf numFmtId="0" fontId="3" fillId="0" borderId="0" xfId="0" applyFont="1" applyFill="1" applyAlignment="1">
      <alignment horizontal="center"/>
    </xf>
    <xf numFmtId="0" fontId="5" fillId="0" borderId="0" xfId="1" applyFont="1" applyFill="1" applyAlignment="1" applyProtection="1">
      <alignment horizontal="right"/>
    </xf>
    <xf numFmtId="0" fontId="6" fillId="0" borderId="0" xfId="0" applyFont="1" applyFill="1" applyAlignment="1">
      <alignment horizontal="right"/>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0" xfId="0" applyFont="1" applyFill="1" applyAlignment="1">
      <alignment horizontal="center" vertical="center" wrapText="1"/>
    </xf>
    <xf numFmtId="0" fontId="2" fillId="0" borderId="5" xfId="0" applyFont="1" applyFill="1" applyBorder="1"/>
    <xf numFmtId="0" fontId="6" fillId="0" borderId="6" xfId="0" applyFont="1" applyFill="1" applyBorder="1"/>
    <xf numFmtId="0" fontId="2" fillId="0" borderId="6" xfId="0" applyFont="1" applyFill="1" applyBorder="1"/>
    <xf numFmtId="0" fontId="2" fillId="0" borderId="7" xfId="0" applyFont="1" applyFill="1" applyBorder="1"/>
    <xf numFmtId="1" fontId="2" fillId="0" borderId="5" xfId="0" applyNumberFormat="1" applyFont="1" applyFill="1" applyBorder="1"/>
    <xf numFmtId="1" fontId="2" fillId="0" borderId="6" xfId="0" applyNumberFormat="1" applyFont="1" applyFill="1" applyBorder="1"/>
    <xf numFmtId="1" fontId="2" fillId="0" borderId="7" xfId="0" applyNumberFormat="1" applyFont="1" applyFill="1" applyBorder="1"/>
    <xf numFmtId="0" fontId="2" fillId="0" borderId="8" xfId="0" applyFont="1" applyFill="1" applyBorder="1"/>
    <xf numFmtId="0" fontId="2" fillId="0" borderId="9" xfId="0" applyFont="1" applyFill="1" applyBorder="1"/>
    <xf numFmtId="1" fontId="2" fillId="0" borderId="8" xfId="0" applyNumberFormat="1" applyFont="1" applyFill="1" applyBorder="1"/>
    <xf numFmtId="1" fontId="2" fillId="0" borderId="9" xfId="0" applyNumberFormat="1" applyFont="1" applyFill="1" applyBorder="1"/>
    <xf numFmtId="1" fontId="2" fillId="0" borderId="10" xfId="0" applyNumberFormat="1" applyFont="1" applyFill="1" applyBorder="1"/>
    <xf numFmtId="0" fontId="6" fillId="0" borderId="3" xfId="0" applyFont="1" applyFill="1" applyBorder="1"/>
    <xf numFmtId="0" fontId="6" fillId="0" borderId="4" xfId="0" applyFont="1" applyFill="1" applyBorder="1"/>
    <xf numFmtId="1" fontId="6" fillId="0" borderId="4" xfId="0" applyNumberFormat="1" applyFont="1" applyFill="1" applyBorder="1"/>
    <xf numFmtId="1" fontId="6" fillId="0" borderId="11" xfId="0" applyNumberFormat="1" applyFont="1" applyFill="1" applyBorder="1"/>
    <xf numFmtId="0" fontId="6" fillId="0" borderId="0" xfId="0" applyFont="1" applyFill="1"/>
    <xf numFmtId="0" fontId="2" fillId="0" borderId="12" xfId="0" applyFont="1" applyFill="1" applyBorder="1"/>
    <xf numFmtId="0" fontId="2" fillId="0" borderId="13" xfId="0" applyFont="1" applyFill="1" applyBorder="1"/>
    <xf numFmtId="1" fontId="2" fillId="0" borderId="12" xfId="0" applyNumberFormat="1" applyFont="1" applyFill="1" applyBorder="1"/>
    <xf numFmtId="1" fontId="2" fillId="0" borderId="13" xfId="0" applyNumberFormat="1" applyFont="1" applyFill="1" applyBorder="1"/>
    <xf numFmtId="1" fontId="2" fillId="0" borderId="14" xfId="0" applyNumberFormat="1" applyFont="1" applyFill="1" applyBorder="1"/>
    <xf numFmtId="1" fontId="6" fillId="0" borderId="6" xfId="0" applyNumberFormat="1" applyFont="1" applyFill="1" applyBorder="1"/>
    <xf numFmtId="1" fontId="6" fillId="0" borderId="7" xfId="0" applyNumberFormat="1" applyFont="1" applyFill="1" applyBorder="1"/>
    <xf numFmtId="0" fontId="2" fillId="0" borderId="3" xfId="0" applyFont="1" applyFill="1" applyBorder="1"/>
    <xf numFmtId="1" fontId="2" fillId="0" borderId="0" xfId="0" applyNumberFormat="1" applyFont="1" applyFill="1"/>
    <xf numFmtId="0" fontId="7" fillId="0" borderId="0" xfId="0" applyFont="1" applyFill="1"/>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Z:\FINAL%20ACCOUNTS%2015-16\4TH.QUTR.2015-16\PUBLIC%20DISCLOSURE%20Q4%202014-15\PUBLIC%20DISCLOSURE%20-%204th%20QUARTER%202015-16%20-%20NATIONAL%20INSURANCE%20-%20Copy.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DEX"/>
      <sheetName val="NL-1 REV ACC"/>
      <sheetName val="NL-2- P&amp;L "/>
      <sheetName val="NL-3- BAL SHEET "/>
      <sheetName val="NL-4 PREM SCH"/>
      <sheetName val="NL-5 CLAIMS SCH"/>
      <sheetName val="NL-6 COMM SCH"/>
      <sheetName val="NL-7 OP. EXP SCH "/>
      <sheetName val="NL-8 SH CAP SCH"/>
      <sheetName val="NL-9 SH CAP HOLDING PATTERN"/>
      <sheetName val="NL-20 RECPT AND PAYMT"/>
      <sheetName val="NL-10 RESERVES &amp; SURPLUS "/>
      <sheetName val="NL-11 BORROWINGS"/>
      <sheetName val="NL-12 INVESTMENT "/>
      <sheetName val="NL-13 LOANS "/>
      <sheetName val="NL-14 FIXED ASSETS "/>
      <sheetName val="NL-15 CASH &amp; BANK "/>
      <sheetName val="NL-16 ADVANCES &amp; OTHER ASSE "/>
      <sheetName val="NL-17 CURRENT LIABILITIES "/>
      <sheetName val="NL-18 PROVISIONS "/>
      <sheetName val="NL-19 MISC EXP "/>
      <sheetName val="NL-21-STATEMENT OF LIAB"/>
      <sheetName val="NL-26-CLAIMS INFO-KG TABLE I"/>
      <sheetName val="NL-30 ANALYTICAL RATIOS "/>
      <sheetName val="NL-31-RELATED PARTY TRANSACTION"/>
      <sheetName val="NL-33 SOLVENCY - KG II"/>
    </sheetNames>
    <sheetDataSet>
      <sheetData sheetId="0"/>
      <sheetData sheetId="1">
        <row r="22">
          <cell r="F22">
            <v>718178.57080027275</v>
          </cell>
          <cell r="H22">
            <v>727534</v>
          </cell>
          <cell r="J22">
            <v>1262190.8959918786</v>
          </cell>
          <cell r="L22">
            <v>682167</v>
          </cell>
          <cell r="N22">
            <v>-9146823.3132860065</v>
          </cell>
          <cell r="P22">
            <v>4914910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8">
    <tabColor rgb="FFFFC000"/>
    <pageSetUpPr fitToPage="1"/>
  </sheetPr>
  <dimension ref="A1:J67"/>
  <sheetViews>
    <sheetView showGridLines="0" showZeros="0" tabSelected="1" workbookViewId="0">
      <pane xSplit="3" ySplit="8" topLeftCell="D9" activePane="bottomRight" state="frozen"/>
      <selection activeCell="B14" sqref="B14:B15"/>
      <selection pane="topRight" activeCell="B14" sqref="B14:B15"/>
      <selection pane="bottomLeft" activeCell="B14" sqref="B14:B15"/>
      <selection pane="bottomRight" activeCell="D9" sqref="D9"/>
    </sheetView>
  </sheetViews>
  <sheetFormatPr defaultColWidth="0" defaultRowHeight="21" customHeight="1" zeroHeight="1"/>
  <cols>
    <col min="1" max="2" width="4.28515625" style="2" customWidth="1"/>
    <col min="3" max="3" width="54.5703125" style="2" customWidth="1"/>
    <col min="4" max="7" width="17.7109375" style="2" customWidth="1"/>
    <col min="8" max="8" width="5.140625" style="2" customWidth="1"/>
    <col min="9" max="9" width="4.7109375" style="2" customWidth="1"/>
    <col min="10" max="10" width="17.140625" style="2" customWidth="1"/>
    <col min="11" max="16384" width="9.140625" style="2" hidden="1"/>
  </cols>
  <sheetData>
    <row r="1" spans="2:10" ht="25.5">
      <c r="B1" s="1" t="s">
        <v>0</v>
      </c>
      <c r="C1" s="1"/>
      <c r="D1" s="1"/>
      <c r="E1" s="1"/>
      <c r="F1" s="1"/>
      <c r="G1" s="1"/>
    </row>
    <row r="2" spans="2:10">
      <c r="B2" s="3" t="s">
        <v>1</v>
      </c>
      <c r="C2" s="3"/>
      <c r="D2" s="3"/>
      <c r="E2" s="3"/>
      <c r="F2" s="3"/>
      <c r="G2" s="3"/>
    </row>
    <row r="3" spans="2:10">
      <c r="B3" s="3" t="s">
        <v>2</v>
      </c>
      <c r="C3" s="3"/>
      <c r="D3" s="3"/>
      <c r="E3" s="3"/>
      <c r="F3" s="3"/>
      <c r="G3" s="3"/>
    </row>
    <row r="4" spans="2:10" ht="22.5">
      <c r="J4" s="4" t="s">
        <v>3</v>
      </c>
    </row>
    <row r="5" spans="2:10">
      <c r="B5" s="3" t="s">
        <v>4</v>
      </c>
      <c r="C5" s="3"/>
      <c r="D5" s="3"/>
      <c r="E5" s="3"/>
      <c r="F5" s="3"/>
      <c r="G5" s="3"/>
    </row>
    <row r="6" spans="2:10">
      <c r="B6" s="3" t="s">
        <v>5</v>
      </c>
      <c r="C6" s="3"/>
      <c r="D6" s="3"/>
      <c r="E6" s="3"/>
      <c r="F6" s="3"/>
      <c r="G6" s="3"/>
    </row>
    <row r="7" spans="2:10" ht="21.75" thickBot="1">
      <c r="G7" s="5" t="s">
        <v>6</v>
      </c>
    </row>
    <row r="8" spans="2:10" s="10" customFormat="1" ht="63.75" thickBot="1">
      <c r="B8" s="6"/>
      <c r="C8" s="7" t="s">
        <v>7</v>
      </c>
      <c r="D8" s="8" t="s">
        <v>8</v>
      </c>
      <c r="E8" s="9" t="s">
        <v>9</v>
      </c>
      <c r="F8" s="8" t="s">
        <v>10</v>
      </c>
      <c r="G8" s="9" t="s">
        <v>11</v>
      </c>
    </row>
    <row r="9" spans="2:10">
      <c r="B9" s="11">
        <v>1</v>
      </c>
      <c r="C9" s="12" t="s">
        <v>12</v>
      </c>
      <c r="D9" s="11"/>
      <c r="E9" s="13"/>
      <c r="F9" s="14"/>
      <c r="G9" s="13"/>
    </row>
    <row r="10" spans="2:10">
      <c r="B10" s="11"/>
      <c r="C10" s="13" t="s">
        <v>13</v>
      </c>
      <c r="D10" s="15">
        <v>314043.34762000479</v>
      </c>
      <c r="E10" s="16">
        <f>'[1]NL-1 REV ACC'!F22</f>
        <v>718178.57080027275</v>
      </c>
      <c r="F10" s="17">
        <v>352945</v>
      </c>
      <c r="G10" s="16">
        <f>'[1]NL-1 REV ACC'!H22</f>
        <v>727534</v>
      </c>
    </row>
    <row r="11" spans="2:10">
      <c r="B11" s="11"/>
      <c r="C11" s="13" t="s">
        <v>14</v>
      </c>
      <c r="D11" s="15">
        <v>637142.82658149931</v>
      </c>
      <c r="E11" s="16">
        <f>'[1]NL-1 REV ACC'!J22</f>
        <v>1262190.8959918786</v>
      </c>
      <c r="F11" s="17">
        <v>212638</v>
      </c>
      <c r="G11" s="16">
        <f>'[1]NL-1 REV ACC'!L22</f>
        <v>682167</v>
      </c>
    </row>
    <row r="12" spans="2:10">
      <c r="B12" s="11"/>
      <c r="C12" s="13" t="s">
        <v>15</v>
      </c>
      <c r="D12" s="15">
        <v>-7326450.2540137768</v>
      </c>
      <c r="E12" s="16">
        <f>'[1]NL-1 REV ACC'!N22</f>
        <v>-9146823.3132860065</v>
      </c>
      <c r="F12" s="17">
        <v>2573435</v>
      </c>
      <c r="G12" s="16">
        <f>'[1]NL-1 REV ACC'!P22</f>
        <v>4914910</v>
      </c>
    </row>
    <row r="13" spans="2:10">
      <c r="B13" s="11"/>
      <c r="C13" s="13"/>
      <c r="D13" s="15"/>
      <c r="E13" s="16"/>
      <c r="F13" s="17"/>
      <c r="G13" s="16"/>
    </row>
    <row r="14" spans="2:10">
      <c r="B14" s="11">
        <v>2</v>
      </c>
      <c r="C14" s="12" t="s">
        <v>16</v>
      </c>
      <c r="D14" s="15"/>
      <c r="E14" s="16"/>
      <c r="F14" s="17"/>
      <c r="G14" s="16"/>
    </row>
    <row r="15" spans="2:10">
      <c r="B15" s="11"/>
      <c r="C15" s="13" t="s">
        <v>17</v>
      </c>
      <c r="D15" s="15">
        <v>731463</v>
      </c>
      <c r="E15" s="16">
        <v>3103583</v>
      </c>
      <c r="F15" s="17">
        <v>693382</v>
      </c>
      <c r="G15" s="16">
        <v>2863208</v>
      </c>
    </row>
    <row r="16" spans="2:10">
      <c r="B16" s="11"/>
      <c r="C16" s="13" t="s">
        <v>18</v>
      </c>
      <c r="D16" s="15">
        <v>3475148</v>
      </c>
      <c r="E16" s="16">
        <v>5235399</v>
      </c>
      <c r="F16" s="17">
        <v>754625</v>
      </c>
      <c r="G16" s="16">
        <v>2685132</v>
      </c>
    </row>
    <row r="17" spans="2:7">
      <c r="B17" s="11"/>
      <c r="C17" s="13" t="s">
        <v>19</v>
      </c>
      <c r="D17" s="15">
        <v>0</v>
      </c>
      <c r="E17" s="16">
        <v>21</v>
      </c>
      <c r="F17" s="17">
        <v>24</v>
      </c>
      <c r="G17" s="16">
        <v>45</v>
      </c>
    </row>
    <row r="18" spans="2:7">
      <c r="B18" s="11"/>
      <c r="C18" s="13"/>
      <c r="D18" s="15">
        <v>0</v>
      </c>
      <c r="E18" s="16"/>
      <c r="F18" s="17">
        <v>0</v>
      </c>
      <c r="G18" s="16"/>
    </row>
    <row r="19" spans="2:7">
      <c r="B19" s="11">
        <v>3</v>
      </c>
      <c r="C19" s="12" t="s">
        <v>20</v>
      </c>
      <c r="D19" s="15">
        <v>0</v>
      </c>
      <c r="E19" s="16"/>
      <c r="F19" s="17">
        <v>0</v>
      </c>
      <c r="G19" s="16"/>
    </row>
    <row r="20" spans="2:7">
      <c r="B20" s="11"/>
      <c r="C20" s="13" t="s">
        <v>21</v>
      </c>
      <c r="D20" s="15">
        <v>3384</v>
      </c>
      <c r="E20" s="16">
        <v>6195</v>
      </c>
      <c r="F20" s="17">
        <v>952</v>
      </c>
      <c r="G20" s="16">
        <v>1081</v>
      </c>
    </row>
    <row r="21" spans="2:7">
      <c r="B21" s="11"/>
      <c r="C21" s="13" t="s">
        <v>22</v>
      </c>
      <c r="D21" s="15">
        <v>226041</v>
      </c>
      <c r="E21" s="16">
        <v>242494</v>
      </c>
      <c r="F21" s="17">
        <v>-2801</v>
      </c>
      <c r="G21" s="16">
        <v>53709</v>
      </c>
    </row>
    <row r="22" spans="2:7">
      <c r="B22" s="11"/>
      <c r="C22" s="13" t="s">
        <v>23</v>
      </c>
      <c r="D22" s="15">
        <v>0</v>
      </c>
      <c r="E22" s="16">
        <v>0</v>
      </c>
      <c r="F22" s="17">
        <v>9</v>
      </c>
      <c r="G22" s="16">
        <v>9</v>
      </c>
    </row>
    <row r="23" spans="2:7" ht="21.75" thickBot="1">
      <c r="B23" s="18"/>
      <c r="C23" s="19" t="s">
        <v>24</v>
      </c>
      <c r="D23" s="20">
        <v>0</v>
      </c>
      <c r="E23" s="21">
        <v>0</v>
      </c>
      <c r="F23" s="22">
        <v>0</v>
      </c>
      <c r="G23" s="21">
        <v>0</v>
      </c>
    </row>
    <row r="24" spans="2:7" s="27" customFormat="1" ht="21.75" thickBot="1">
      <c r="B24" s="23"/>
      <c r="C24" s="24" t="s">
        <v>25</v>
      </c>
      <c r="D24" s="25">
        <f t="shared" ref="D24:E24" si="0">D10+D11+D12+D15+D16-D17+D20+D21+D22+D23</f>
        <v>-1939228.0798122725</v>
      </c>
      <c r="E24" s="25">
        <f t="shared" si="0"/>
        <v>1421196.1535061449</v>
      </c>
      <c r="F24" s="26">
        <f>F10+F11+F12+F15+F16-F17+F20+F21+F22+F23</f>
        <v>4585161</v>
      </c>
      <c r="G24" s="25">
        <f t="shared" ref="G24" si="1">G10+G11+G12+G15+G16-G17+G20+G21+G22+G23</f>
        <v>11927705</v>
      </c>
    </row>
    <row r="25" spans="2:7">
      <c r="B25" s="28"/>
      <c r="C25" s="29"/>
      <c r="D25" s="30"/>
      <c r="E25" s="31"/>
      <c r="F25" s="32"/>
      <c r="G25" s="31"/>
    </row>
    <row r="26" spans="2:7">
      <c r="B26" s="11">
        <v>4</v>
      </c>
      <c r="C26" s="12" t="s">
        <v>26</v>
      </c>
      <c r="D26" s="15"/>
      <c r="E26" s="16"/>
      <c r="F26" s="17"/>
      <c r="G26" s="16"/>
    </row>
    <row r="27" spans="2:7">
      <c r="B27" s="11"/>
      <c r="C27" s="13" t="s">
        <v>27</v>
      </c>
      <c r="D27" s="15">
        <v>23311</v>
      </c>
      <c r="E27" s="16">
        <v>23311</v>
      </c>
      <c r="F27" s="17">
        <v>-4348</v>
      </c>
      <c r="G27" s="16">
        <v>-4348</v>
      </c>
    </row>
    <row r="28" spans="2:7">
      <c r="B28" s="11"/>
      <c r="C28" s="13" t="s">
        <v>28</v>
      </c>
      <c r="D28" s="15">
        <v>-140631</v>
      </c>
      <c r="E28" s="16">
        <v>-140631</v>
      </c>
      <c r="F28" s="17">
        <v>-90245</v>
      </c>
      <c r="G28" s="16">
        <v>-89809</v>
      </c>
    </row>
    <row r="29" spans="2:7">
      <c r="B29" s="11"/>
      <c r="C29" s="13" t="s">
        <v>29</v>
      </c>
      <c r="D29" s="15">
        <v>0</v>
      </c>
      <c r="E29" s="16"/>
      <c r="F29" s="17">
        <v>0</v>
      </c>
      <c r="G29" s="16"/>
    </row>
    <row r="30" spans="2:7">
      <c r="B30" s="11"/>
      <c r="C30" s="13"/>
      <c r="D30" s="15"/>
      <c r="E30" s="16"/>
      <c r="F30" s="17"/>
      <c r="G30" s="16"/>
    </row>
    <row r="31" spans="2:7">
      <c r="B31" s="11">
        <v>5</v>
      </c>
      <c r="C31" s="12" t="s">
        <v>30</v>
      </c>
      <c r="D31" s="15"/>
      <c r="E31" s="16"/>
      <c r="F31" s="17"/>
      <c r="G31" s="16"/>
    </row>
    <row r="32" spans="2:7">
      <c r="B32" s="11"/>
      <c r="C32" s="13" t="s">
        <v>31</v>
      </c>
      <c r="D32" s="15">
        <v>4206</v>
      </c>
      <c r="E32" s="16">
        <v>18463</v>
      </c>
      <c r="F32" s="17">
        <v>15656</v>
      </c>
      <c r="G32" s="16">
        <v>37901</v>
      </c>
    </row>
    <row r="33" spans="2:7">
      <c r="B33" s="11"/>
      <c r="C33" s="13" t="s">
        <v>32</v>
      </c>
      <c r="D33" s="15">
        <v>-31340</v>
      </c>
      <c r="E33" s="16">
        <v>12874</v>
      </c>
      <c r="F33" s="17">
        <v>-31920</v>
      </c>
      <c r="G33" s="16">
        <v>12316</v>
      </c>
    </row>
    <row r="34" spans="2:7">
      <c r="B34" s="11"/>
      <c r="C34" s="13" t="s">
        <v>33</v>
      </c>
      <c r="D34" s="15">
        <v>-4013</v>
      </c>
      <c r="E34" s="16">
        <v>2185</v>
      </c>
      <c r="F34" s="17">
        <v>2769</v>
      </c>
      <c r="G34" s="16">
        <v>2793</v>
      </c>
    </row>
    <row r="35" spans="2:7">
      <c r="B35" s="11"/>
      <c r="C35" s="13" t="s">
        <v>34</v>
      </c>
      <c r="D35" s="15">
        <v>-146667</v>
      </c>
      <c r="E35" s="16"/>
      <c r="F35" s="17"/>
      <c r="G35" s="16"/>
    </row>
    <row r="36" spans="2:7">
      <c r="B36" s="11"/>
      <c r="C36" s="13" t="s">
        <v>35</v>
      </c>
      <c r="D36" s="15">
        <v>-2</v>
      </c>
      <c r="E36" s="16">
        <v>0</v>
      </c>
      <c r="F36" s="17">
        <v>-9</v>
      </c>
      <c r="G36" s="16">
        <v>99</v>
      </c>
    </row>
    <row r="37" spans="2:7">
      <c r="B37" s="11"/>
      <c r="C37" s="13" t="s">
        <v>36</v>
      </c>
      <c r="D37" s="15">
        <v>0</v>
      </c>
      <c r="E37" s="16">
        <v>0</v>
      </c>
      <c r="F37" s="17">
        <v>8</v>
      </c>
      <c r="G37" s="16">
        <v>1362</v>
      </c>
    </row>
    <row r="38" spans="2:7">
      <c r="B38" s="11"/>
      <c r="C38" s="13" t="s">
        <v>37</v>
      </c>
      <c r="D38" s="15">
        <v>2</v>
      </c>
      <c r="E38" s="16">
        <v>2</v>
      </c>
      <c r="F38" s="17">
        <v>0</v>
      </c>
      <c r="G38" s="16">
        <v>0</v>
      </c>
    </row>
    <row r="39" spans="2:7" ht="21.75" thickBot="1">
      <c r="B39" s="18"/>
      <c r="C39" s="19" t="s">
        <v>38</v>
      </c>
      <c r="D39" s="20">
        <v>0</v>
      </c>
      <c r="E39" s="21">
        <v>0</v>
      </c>
      <c r="F39" s="22">
        <v>0</v>
      </c>
      <c r="G39" s="21">
        <v>0</v>
      </c>
    </row>
    <row r="40" spans="2:7" s="27" customFormat="1" ht="21.75" thickBot="1">
      <c r="B40" s="23"/>
      <c r="C40" s="24" t="s">
        <v>39</v>
      </c>
      <c r="D40" s="25">
        <f>SUM(D27:D29)+SUM(D32:D39)</f>
        <v>-295134</v>
      </c>
      <c r="E40" s="25">
        <f>SUM(E27:E29)+SUM(E32:E39)</f>
        <v>-83796</v>
      </c>
      <c r="F40" s="26">
        <f>SUM(F27:F29)+SUM(F32:F39)</f>
        <v>-108089</v>
      </c>
      <c r="G40" s="25">
        <f>SUM(G27:G29)+SUM(G32:G39)</f>
        <v>-39686</v>
      </c>
    </row>
    <row r="41" spans="2:7">
      <c r="B41" s="28"/>
      <c r="C41" s="29"/>
      <c r="D41" s="30"/>
      <c r="E41" s="31"/>
      <c r="F41" s="32"/>
      <c r="G41" s="31"/>
    </row>
    <row r="42" spans="2:7">
      <c r="B42" s="11"/>
      <c r="C42" s="12" t="s">
        <v>40</v>
      </c>
      <c r="D42" s="33">
        <f>D24-D40+1</f>
        <v>-1644093.0798122725</v>
      </c>
      <c r="E42" s="33">
        <f>E24-E40+1</f>
        <v>1504993.1535061449</v>
      </c>
      <c r="F42" s="34">
        <f>F24-F40</f>
        <v>4693250</v>
      </c>
      <c r="G42" s="33">
        <f>G24-G40</f>
        <v>11967391</v>
      </c>
    </row>
    <row r="43" spans="2:7">
      <c r="B43" s="11"/>
      <c r="C43" s="13" t="s">
        <v>41</v>
      </c>
      <c r="D43" s="15"/>
      <c r="E43" s="16"/>
      <c r="F43" s="17"/>
      <c r="G43" s="16"/>
    </row>
    <row r="44" spans="2:7">
      <c r="B44" s="11"/>
      <c r="C44" s="13" t="s">
        <v>42</v>
      </c>
      <c r="D44" s="15">
        <v>-150000</v>
      </c>
      <c r="E44" s="16">
        <v>0</v>
      </c>
      <c r="F44" s="17">
        <v>1098628</v>
      </c>
      <c r="G44" s="16">
        <v>2291000</v>
      </c>
    </row>
    <row r="45" spans="2:7">
      <c r="B45" s="11"/>
      <c r="C45" s="13" t="s">
        <v>43</v>
      </c>
      <c r="D45" s="15"/>
      <c r="E45" s="16"/>
      <c r="F45" s="17"/>
      <c r="G45" s="16"/>
    </row>
    <row r="46" spans="2:7" ht="21.75" thickBot="1">
      <c r="B46" s="18"/>
      <c r="C46" s="19" t="s">
        <v>44</v>
      </c>
      <c r="D46" s="20">
        <v>-45339</v>
      </c>
      <c r="E46" s="21">
        <v>12702</v>
      </c>
      <c r="F46" s="22">
        <v>-24693</v>
      </c>
      <c r="G46" s="21">
        <v>-24693</v>
      </c>
    </row>
    <row r="47" spans="2:7" ht="21.75" thickBot="1">
      <c r="B47" s="35"/>
      <c r="C47" s="24" t="s">
        <v>45</v>
      </c>
      <c r="D47" s="25">
        <f>D42-D44-D45-D46-1</f>
        <v>-1448755.0798122725</v>
      </c>
      <c r="E47" s="25">
        <f>E42-E44-E45-E46-1</f>
        <v>1492290.1535061449</v>
      </c>
      <c r="F47" s="25">
        <f>F42-F44-F45-F46+6</f>
        <v>3619321</v>
      </c>
      <c r="G47" s="25">
        <f>G42-G44-G45-G46</f>
        <v>9701084</v>
      </c>
    </row>
    <row r="48" spans="2:7">
      <c r="B48" s="28"/>
      <c r="C48" s="29"/>
      <c r="D48" s="30"/>
      <c r="E48" s="31"/>
      <c r="F48" s="32"/>
      <c r="G48" s="31"/>
    </row>
    <row r="49" spans="2:8">
      <c r="B49" s="11"/>
      <c r="C49" s="12" t="s">
        <v>46</v>
      </c>
      <c r="D49" s="15"/>
      <c r="E49" s="16"/>
      <c r="F49" s="17"/>
      <c r="G49" s="16"/>
    </row>
    <row r="50" spans="2:8">
      <c r="B50" s="11"/>
      <c r="C50" s="13" t="s">
        <v>47</v>
      </c>
      <c r="D50" s="15">
        <f t="shared" ref="D50" si="2">E50</f>
        <v>0</v>
      </c>
      <c r="E50" s="16">
        <v>0</v>
      </c>
      <c r="F50" s="17">
        <v>0</v>
      </c>
      <c r="G50" s="16">
        <v>0</v>
      </c>
    </row>
    <row r="51" spans="2:8">
      <c r="B51" s="11"/>
      <c r="C51" s="13" t="s">
        <v>48</v>
      </c>
      <c r="D51" s="15">
        <v>451498</v>
      </c>
      <c r="E51" s="16">
        <v>451498</v>
      </c>
      <c r="F51" s="17">
        <v>1935279</v>
      </c>
      <c r="G51" s="16">
        <v>1935279</v>
      </c>
    </row>
    <row r="52" spans="2:8">
      <c r="B52" s="11"/>
      <c r="C52" s="13" t="s">
        <v>49</v>
      </c>
      <c r="D52" s="15">
        <v>90273</v>
      </c>
      <c r="E52" s="16">
        <v>90273</v>
      </c>
      <c r="F52" s="17">
        <v>328901</v>
      </c>
      <c r="G52" s="16">
        <v>328901</v>
      </c>
    </row>
    <row r="53" spans="2:8">
      <c r="B53" s="11"/>
      <c r="C53" s="13" t="s">
        <v>50</v>
      </c>
      <c r="D53" s="15">
        <v>-1990526.2349676285</v>
      </c>
      <c r="E53" s="16">
        <v>950519</v>
      </c>
      <c r="F53" s="17">
        <v>855143</v>
      </c>
      <c r="G53" s="16">
        <v>6936904</v>
      </c>
    </row>
    <row r="54" spans="2:8" ht="21.75" thickBot="1">
      <c r="B54" s="18"/>
      <c r="C54" s="19" t="s">
        <v>51</v>
      </c>
      <c r="D54" s="15">
        <v>0</v>
      </c>
      <c r="E54" s="16">
        <v>0</v>
      </c>
      <c r="F54" s="17">
        <v>500000</v>
      </c>
      <c r="G54" s="16">
        <v>500000</v>
      </c>
    </row>
    <row r="55" spans="2:8" ht="21.75" thickBot="1">
      <c r="B55" s="35"/>
      <c r="C55" s="24" t="s">
        <v>52</v>
      </c>
      <c r="D55" s="25">
        <f t="shared" ref="D55:E55" si="3">SUM(D50:D54)</f>
        <v>-1448755.2349676285</v>
      </c>
      <c r="E55" s="25">
        <f t="shared" si="3"/>
        <v>1492290</v>
      </c>
      <c r="F55" s="26">
        <f>SUM(F50:F54)</f>
        <v>3619323</v>
      </c>
      <c r="G55" s="25">
        <f t="shared" ref="G55" si="4">SUM(G50:G54)</f>
        <v>9701084</v>
      </c>
    </row>
    <row r="56" spans="2:8">
      <c r="D56" s="36">
        <f>D47-D55</f>
        <v>0.15515535604208708</v>
      </c>
    </row>
    <row r="57" spans="2:8">
      <c r="B57" s="37" t="s">
        <v>53</v>
      </c>
      <c r="C57" s="37"/>
      <c r="D57" s="37"/>
      <c r="E57" s="37"/>
      <c r="F57" s="37"/>
      <c r="G57" s="37"/>
      <c r="H57" s="37"/>
    </row>
    <row r="58" spans="2:8">
      <c r="B58" s="37" t="s">
        <v>54</v>
      </c>
      <c r="C58" s="37"/>
      <c r="D58" s="37"/>
      <c r="E58" s="37"/>
      <c r="F58" s="37"/>
      <c r="G58" s="37"/>
      <c r="H58" s="37"/>
    </row>
    <row r="59" spans="2:8">
      <c r="B59" s="37" t="s">
        <v>55</v>
      </c>
      <c r="C59" s="37"/>
      <c r="D59" s="37"/>
      <c r="E59" s="37"/>
      <c r="F59" s="37"/>
      <c r="G59" s="37"/>
      <c r="H59" s="37"/>
    </row>
    <row r="60" spans="2:8">
      <c r="B60" s="37" t="s">
        <v>56</v>
      </c>
      <c r="C60" s="37"/>
      <c r="D60" s="37"/>
      <c r="E60" s="37"/>
      <c r="F60" s="37"/>
      <c r="G60" s="37"/>
      <c r="H60" s="37"/>
    </row>
    <row r="61" spans="2:8">
      <c r="B61" s="37" t="s">
        <v>57</v>
      </c>
      <c r="C61" s="37"/>
      <c r="D61" s="37"/>
      <c r="E61" s="37"/>
      <c r="F61" s="37"/>
      <c r="G61" s="37"/>
      <c r="H61" s="37"/>
    </row>
    <row r="62" spans="2:8">
      <c r="B62" s="37" t="s">
        <v>58</v>
      </c>
      <c r="C62" s="37"/>
      <c r="D62" s="37"/>
      <c r="E62" s="37"/>
      <c r="F62" s="37"/>
      <c r="G62" s="37"/>
      <c r="H62" s="37"/>
    </row>
    <row r="63" spans="2:8">
      <c r="B63" s="37" t="s">
        <v>59</v>
      </c>
      <c r="C63" s="37"/>
      <c r="D63" s="37"/>
      <c r="E63" s="37"/>
      <c r="F63" s="37"/>
      <c r="G63" s="37"/>
      <c r="H63" s="37"/>
    </row>
    <row r="64" spans="2:8">
      <c r="B64" s="37" t="s">
        <v>60</v>
      </c>
      <c r="C64" s="37"/>
      <c r="D64" s="37"/>
      <c r="E64" s="37"/>
      <c r="F64" s="37"/>
      <c r="G64" s="37"/>
      <c r="H64" s="37"/>
    </row>
    <row r="65" spans="2:8">
      <c r="B65" s="37" t="s">
        <v>61</v>
      </c>
      <c r="C65" s="37"/>
      <c r="D65" s="37"/>
      <c r="E65" s="37"/>
      <c r="F65" s="37"/>
      <c r="G65" s="37"/>
      <c r="H65" s="37"/>
    </row>
    <row r="66" spans="2:8"/>
    <row r="67" spans="2:8" ht="21" customHeight="1"/>
  </sheetData>
  <mergeCells count="5">
    <mergeCell ref="B1:G1"/>
    <mergeCell ref="B2:G2"/>
    <mergeCell ref="B3:G3"/>
    <mergeCell ref="B5:G5"/>
    <mergeCell ref="B6:G6"/>
  </mergeCells>
  <hyperlinks>
    <hyperlink ref="J4" location="INDEX!A1" display="GO TO INDEX"/>
  </hyperlinks>
  <pageMargins left="0.70866141732283472" right="0.70866141732283472" top="0.74803149606299213" bottom="0.74803149606299213" header="0.31496062992125984" footer="0.31496062992125984"/>
  <pageSetup paperSize="9" scale="48"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NL-2- P&amp;L </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73870</dc:creator>
  <cp:lastModifiedBy>73870</cp:lastModifiedBy>
  <dcterms:created xsi:type="dcterms:W3CDTF">2016-07-04T10:36:01Z</dcterms:created>
  <dcterms:modified xsi:type="dcterms:W3CDTF">2016-07-04T10:36:01Z</dcterms:modified>
</cp:coreProperties>
</file>