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3 SOLVENCY - KG I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3" i="1"/>
  <c r="E19"/>
  <c r="E14"/>
  <c r="E21" s="1"/>
  <c r="E25" s="1"/>
  <c r="B6"/>
</calcChain>
</file>

<file path=xl/sharedStrings.xml><?xml version="1.0" encoding="utf-8"?>
<sst xmlns="http://schemas.openxmlformats.org/spreadsheetml/2006/main" count="28" uniqueCount="24">
  <si>
    <t>NATIONAL INSURANCE COMPANY LIMITED</t>
  </si>
  <si>
    <t>Registration No. 58 and Date of Registration with IRDA - 25/02/2014</t>
  </si>
  <si>
    <t>CIN: U10200WB1906GOI001713</t>
  </si>
  <si>
    <t>FORM NL-33- SOLVENCY MARGIN - TABLE KG II</t>
  </si>
  <si>
    <t>GO TO INDEX</t>
  </si>
  <si>
    <t>(Rs. In lakhs)</t>
  </si>
  <si>
    <t>ITEM</t>
  </si>
  <si>
    <t>DESCRIPTION</t>
  </si>
  <si>
    <t>NOTES NO.</t>
  </si>
  <si>
    <t>AMOUNT</t>
  </si>
  <si>
    <t>Available Assets in Policyholders' Funds:</t>
  </si>
  <si>
    <t>Assets AA</t>
  </si>
  <si>
    <t>Deduct:</t>
  </si>
  <si>
    <t xml:space="preserve">Liabilities </t>
  </si>
  <si>
    <t>Form HG</t>
  </si>
  <si>
    <t xml:space="preserve">Other Liabilities </t>
  </si>
  <si>
    <t>(Annexure I)</t>
  </si>
  <si>
    <t>Excess in Policyholders' Fund (1-2-3)</t>
  </si>
  <si>
    <t>Available Assets in Shareholders' Fund</t>
  </si>
  <si>
    <t>Excess in Shareholders' Fund (5-6)</t>
  </si>
  <si>
    <t>Total ASM (4+7)</t>
  </si>
  <si>
    <t>Total RSM</t>
  </si>
  <si>
    <t>Form KG</t>
  </si>
  <si>
    <t>Solvency Ratio (Total ASM/Total RSM)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</si>
</sst>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5" xfId="0" applyFont="1" applyFill="1" applyBorder="1"/>
    <xf numFmtId="1" fontId="2" fillId="0" borderId="6" xfId="0" applyNumberFormat="1" applyFont="1" applyFill="1" applyBorder="1"/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6" xfId="0" applyNumberFormat="1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 applyAlignment="1">
      <alignment horizontal="center"/>
    </xf>
    <xf numFmtId="1" fontId="5" fillId="0" borderId="6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2" fontId="5" fillId="0" borderId="12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5-16/4TH.QUTR.2015-16/PUBLIC%20DISCLOSURE%20Q4%202014-15/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March 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4">
          <cell r="J24">
            <v>313981.93502844771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tabColor rgb="FFFFFF00"/>
    <pageSetUpPr fitToPage="1"/>
  </sheetPr>
  <dimension ref="A1:H26"/>
  <sheetViews>
    <sheetView showGridLines="0" showZeros="0" tabSelected="1" workbookViewId="0">
      <selection activeCell="C22" sqref="C22"/>
    </sheetView>
  </sheetViews>
  <sheetFormatPr defaultColWidth="0" defaultRowHeight="21" customHeight="1" zeroHeight="1"/>
  <cols>
    <col min="1" max="1" width="4.140625" style="2" customWidth="1"/>
    <col min="2" max="2" width="10.42578125" style="3" customWidth="1"/>
    <col min="3" max="3" width="82.7109375" style="2" customWidth="1"/>
    <col min="4" max="4" width="21.140625" style="3" customWidth="1"/>
    <col min="5" max="5" width="22.42578125" style="2" customWidth="1"/>
    <col min="6" max="6" width="3.7109375" style="2" customWidth="1"/>
    <col min="7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4" spans="2:8"/>
    <row r="5" spans="2:8" ht="22.5">
      <c r="B5" s="1" t="s">
        <v>3</v>
      </c>
      <c r="C5" s="1"/>
      <c r="D5" s="1"/>
      <c r="E5" s="1"/>
      <c r="H5" s="4" t="s">
        <v>4</v>
      </c>
    </row>
    <row r="6" spans="2:8">
      <c r="B6" s="1" t="str">
        <f>"Available Solvency Margin and Solvency Ratio as at " &amp; [1]INDEX!D1</f>
        <v>Available Solvency Margin and Solvency Ratio as at 31 March 2016</v>
      </c>
      <c r="C6" s="1"/>
      <c r="D6" s="1"/>
      <c r="E6" s="1"/>
    </row>
    <row r="7" spans="2:8" ht="21.75" thickBot="1">
      <c r="E7" s="5" t="s">
        <v>5</v>
      </c>
      <c r="G7" s="6"/>
    </row>
    <row r="8" spans="2:8" s="10" customFormat="1">
      <c r="B8" s="7" t="s">
        <v>6</v>
      </c>
      <c r="C8" s="8" t="s">
        <v>7</v>
      </c>
      <c r="D8" s="9" t="s">
        <v>8</v>
      </c>
      <c r="E8" s="9" t="s">
        <v>9</v>
      </c>
    </row>
    <row r="9" spans="2:8">
      <c r="B9" s="11"/>
      <c r="C9" s="12"/>
      <c r="D9" s="13"/>
      <c r="E9" s="14"/>
    </row>
    <row r="10" spans="2:8">
      <c r="B10" s="11">
        <v>1</v>
      </c>
      <c r="C10" s="15" t="s">
        <v>10</v>
      </c>
      <c r="D10" s="13" t="s">
        <v>11</v>
      </c>
      <c r="E10" s="16">
        <v>1790940.9308712501</v>
      </c>
    </row>
    <row r="11" spans="2:8">
      <c r="B11" s="11"/>
      <c r="C11" s="15" t="s">
        <v>12</v>
      </c>
      <c r="D11" s="13"/>
      <c r="E11" s="14"/>
    </row>
    <row r="12" spans="2:8">
      <c r="B12" s="11">
        <v>2</v>
      </c>
      <c r="C12" s="15" t="s">
        <v>13</v>
      </c>
      <c r="D12" s="13" t="s">
        <v>14</v>
      </c>
      <c r="E12" s="16">
        <v>1493613</v>
      </c>
    </row>
    <row r="13" spans="2:8">
      <c r="B13" s="11">
        <v>3</v>
      </c>
      <c r="C13" s="15" t="s">
        <v>15</v>
      </c>
      <c r="D13" s="13" t="s">
        <v>16</v>
      </c>
      <c r="E13" s="16">
        <v>331535.22629028186</v>
      </c>
    </row>
    <row r="14" spans="2:8">
      <c r="B14" s="17">
        <v>4</v>
      </c>
      <c r="C14" s="12" t="s">
        <v>17</v>
      </c>
      <c r="D14" s="18"/>
      <c r="E14" s="19">
        <f>E10-E12-E13</f>
        <v>-34207.295419031754</v>
      </c>
    </row>
    <row r="15" spans="2:8">
      <c r="B15" s="11"/>
      <c r="C15" s="15"/>
      <c r="D15" s="13"/>
      <c r="E15" s="14"/>
    </row>
    <row r="16" spans="2:8">
      <c r="B16" s="11">
        <v>5</v>
      </c>
      <c r="C16" s="15" t="s">
        <v>18</v>
      </c>
      <c r="D16" s="13" t="s">
        <v>11</v>
      </c>
      <c r="E16" s="16">
        <v>525294.96949874994</v>
      </c>
    </row>
    <row r="17" spans="2:5">
      <c r="B17" s="20"/>
      <c r="C17" s="21" t="s">
        <v>12</v>
      </c>
      <c r="D17" s="22"/>
      <c r="E17" s="23"/>
    </row>
    <row r="18" spans="2:5">
      <c r="B18" s="20">
        <v>6</v>
      </c>
      <c r="C18" s="21" t="s">
        <v>15</v>
      </c>
      <c r="D18" s="13" t="s">
        <v>16</v>
      </c>
      <c r="E18" s="24">
        <v>94354.773709718167</v>
      </c>
    </row>
    <row r="19" spans="2:5">
      <c r="B19" s="25">
        <v>7</v>
      </c>
      <c r="C19" s="26" t="s">
        <v>19</v>
      </c>
      <c r="D19" s="27"/>
      <c r="E19" s="28">
        <f>E16-E18</f>
        <v>430940.1957890318</v>
      </c>
    </row>
    <row r="20" spans="2:5">
      <c r="B20" s="20"/>
      <c r="C20" s="21"/>
      <c r="D20" s="22"/>
      <c r="E20" s="23"/>
    </row>
    <row r="21" spans="2:5">
      <c r="B21" s="25">
        <v>8</v>
      </c>
      <c r="C21" s="26" t="s">
        <v>20</v>
      </c>
      <c r="D21" s="27"/>
      <c r="E21" s="28">
        <f>+E14+E19</f>
        <v>396732.90037000005</v>
      </c>
    </row>
    <row r="22" spans="2:5">
      <c r="B22" s="20"/>
      <c r="C22" s="21"/>
      <c r="D22" s="22"/>
      <c r="E22" s="23"/>
    </row>
    <row r="23" spans="2:5">
      <c r="B23" s="25">
        <v>9</v>
      </c>
      <c r="C23" s="26" t="s">
        <v>21</v>
      </c>
      <c r="D23" s="27" t="s">
        <v>22</v>
      </c>
      <c r="E23" s="28">
        <f>'[1]NL-26-CLAIMS INFO-KG TABLE I'!J24</f>
        <v>313981.93502844771</v>
      </c>
    </row>
    <row r="24" spans="2:5" ht="21.75" thickBot="1">
      <c r="B24" s="29"/>
      <c r="C24" s="30"/>
      <c r="D24" s="31"/>
      <c r="E24" s="32"/>
    </row>
    <row r="25" spans="2:5" ht="21.75" thickBot="1">
      <c r="B25" s="33">
        <v>10</v>
      </c>
      <c r="C25" s="34" t="s">
        <v>23</v>
      </c>
      <c r="D25" s="35"/>
      <c r="E25" s="36">
        <f>E21/E23</f>
        <v>1.2635532688657862</v>
      </c>
    </row>
    <row r="26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72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NL-33 SOLVENCY - KG II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2016-07-04T11:12:30Z</dcterms:created>
  <dcterms:modified xsi:type="dcterms:W3CDTF">2016-07-04T11:12:58Z</dcterms:modified>
</cp:coreProperties>
</file>