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4 FIXED ASSETS " sheetId="1" r:id="rId1"/>
  </sheets>
  <calcPr calcId="124519"/>
</workbook>
</file>

<file path=xl/calcChain.xml><?xml version="1.0" encoding="utf-8"?>
<calcChain xmlns="http://schemas.openxmlformats.org/spreadsheetml/2006/main">
  <c r="J25" i="1"/>
  <c r="F25"/>
  <c r="K25" s="1"/>
  <c r="L23"/>
  <c r="J23"/>
  <c r="F23"/>
  <c r="K23" s="1"/>
  <c r="J22"/>
  <c r="J24" s="1"/>
  <c r="I22"/>
  <c r="I24" s="1"/>
  <c r="H22"/>
  <c r="H24" s="1"/>
  <c r="G22"/>
  <c r="G24" s="1"/>
  <c r="E22"/>
  <c r="E24" s="1"/>
  <c r="D22"/>
  <c r="D24" s="1"/>
  <c r="C22"/>
  <c r="C24" s="1"/>
  <c r="L21"/>
  <c r="F21"/>
  <c r="K21" s="1"/>
  <c r="L20"/>
  <c r="K20"/>
  <c r="F20"/>
  <c r="L19"/>
  <c r="F19"/>
  <c r="K19" s="1"/>
  <c r="L18"/>
  <c r="K18"/>
  <c r="F18"/>
  <c r="L17"/>
  <c r="F17"/>
  <c r="K17" s="1"/>
  <c r="L16"/>
  <c r="K16"/>
  <c r="F16"/>
  <c r="L15"/>
  <c r="F15"/>
  <c r="K15" s="1"/>
  <c r="L14"/>
  <c r="K14"/>
  <c r="F14"/>
  <c r="L13"/>
  <c r="F13"/>
  <c r="K13" s="1"/>
  <c r="L12"/>
  <c r="K12"/>
  <c r="F12"/>
  <c r="L11"/>
  <c r="L22" s="1"/>
  <c r="L24" s="1"/>
  <c r="F11"/>
  <c r="K11" s="1"/>
  <c r="L10"/>
  <c r="K10"/>
  <c r="F10"/>
  <c r="K22" l="1"/>
  <c r="K24" s="1"/>
  <c r="F22"/>
  <c r="F24" s="1"/>
</calcChain>
</file>

<file path=xl/sharedStrings.xml><?xml version="1.0" encoding="utf-8"?>
<sst xmlns="http://schemas.openxmlformats.org/spreadsheetml/2006/main" count="38" uniqueCount="36">
  <si>
    <t>NATIONAL INSURANCE COMPANY LIMITED</t>
  </si>
  <si>
    <t>Registration No. 58 and Date of Registration with IRDA - 25/02/2014</t>
  </si>
  <si>
    <t>CIN: U10200WB1906GOI001713</t>
  </si>
  <si>
    <t>FORM NL-14-FIXED ASSETS SCHEDULE</t>
  </si>
  <si>
    <t>GO TO INDEX</t>
  </si>
  <si>
    <t>Fixed Assets as at 31 March 2016</t>
  </si>
  <si>
    <t>(IN Rs. '000)</t>
  </si>
  <si>
    <t>PARTICULARS</t>
  </si>
  <si>
    <t>COST/ GROSS BLOCK</t>
  </si>
  <si>
    <t>DEPRECIATION</t>
  </si>
  <si>
    <t>NET BLOCK</t>
  </si>
  <si>
    <t>Opening as at 01.04.2015</t>
  </si>
  <si>
    <t xml:space="preserve">Additions </t>
  </si>
  <si>
    <t>Deductions</t>
  </si>
  <si>
    <t>Closing as at 31.03.2016</t>
  </si>
  <si>
    <t>For the period</t>
  </si>
  <si>
    <t>On Sales/ Adjustments</t>
  </si>
  <si>
    <t>As at 31.03.2016</t>
  </si>
  <si>
    <t>As at 31.03.2015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</si>
  <si>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</si>
  <si>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</si>
  <si>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</si>
  <si>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</si>
  <si>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</si>
  <si>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</si>
  <si>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</si>
  <si>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</si>
  <si>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</si>
  <si>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</si>
  <si>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</si>
  <si>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</si>
  <si>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</si>
  <si>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</si>
  <si>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</si>
  <si>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PREVIOUS YEAR</t>
  </si>
  <si>
    <t>* Includes lifts, Water treatment plant, etc.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</si>
</sst>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3" fillId="0" borderId="8" xfId="0" applyNumberFormat="1" applyFont="1" applyFill="1" applyBorder="1"/>
    <xf numFmtId="0" fontId="3" fillId="0" borderId="6" xfId="0" applyFont="1" applyFill="1" applyBorder="1"/>
    <xf numFmtId="1" fontId="3" fillId="0" borderId="6" xfId="0" applyNumberFormat="1" applyFont="1" applyFill="1" applyBorder="1"/>
    <xf numFmtId="0" fontId="2" fillId="0" borderId="9" xfId="0" applyFont="1" applyFill="1" applyBorder="1"/>
    <xf numFmtId="1" fontId="3" fillId="0" borderId="10" xfId="0" applyNumberFormat="1" applyFont="1" applyFill="1" applyBorder="1"/>
    <xf numFmtId="1" fontId="3" fillId="0" borderId="11" xfId="0" applyNumberFormat="1" applyFont="1" applyFill="1" applyBorder="1"/>
    <xf numFmtId="0" fontId="3" fillId="0" borderId="12" xfId="0" applyFont="1" applyFill="1" applyBorder="1"/>
    <xf numFmtId="1" fontId="3" fillId="0" borderId="13" xfId="0" applyNumberFormat="1" applyFont="1" applyFill="1" applyBorder="1"/>
    <xf numFmtId="1" fontId="3" fillId="0" borderId="14" xfId="0" applyNumberFormat="1" applyFont="1" applyFill="1" applyBorder="1"/>
    <xf numFmtId="1" fontId="3" fillId="0" borderId="15" xfId="0" applyNumberFormat="1" applyFont="1" applyFill="1" applyBorder="1"/>
    <xf numFmtId="0" fontId="2" fillId="0" borderId="16" xfId="0" applyFont="1" applyFill="1" applyBorder="1"/>
    <xf numFmtId="1" fontId="2" fillId="0" borderId="17" xfId="0" applyNumberFormat="1" applyFont="1" applyFill="1" applyBorder="1"/>
    <xf numFmtId="1" fontId="3" fillId="0" borderId="18" xfId="0" applyNumberFormat="1" applyFont="1" applyFill="1" applyBorder="1"/>
    <xf numFmtId="1" fontId="2" fillId="0" borderId="19" xfId="0" applyNumberFormat="1" applyFont="1" applyFill="1" applyBorder="1"/>
    <xf numFmtId="1" fontId="3" fillId="0" borderId="17" xfId="0" applyNumberFormat="1" applyFont="1" applyFill="1" applyBorder="1"/>
    <xf numFmtId="0" fontId="3" fillId="0" borderId="20" xfId="0" applyFont="1" applyFill="1" applyBorder="1"/>
    <xf numFmtId="0" fontId="2" fillId="0" borderId="21" xfId="0" applyFont="1" applyFill="1" applyBorder="1"/>
    <xf numFmtId="1" fontId="3" fillId="0" borderId="22" xfId="0" applyNumberFormat="1" applyFont="1" applyFill="1" applyBorder="1"/>
    <xf numFmtId="1" fontId="3" fillId="0" borderId="2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>
    <tabColor rgb="FFFFFF00"/>
  </sheetPr>
  <dimension ref="A1:O39"/>
  <sheetViews>
    <sheetView showGridLines="0" showZeros="0" tabSelected="1" workbookViewId="0">
      <selection activeCell="J22" sqref="J22"/>
    </sheetView>
  </sheetViews>
  <sheetFormatPr defaultColWidth="0" defaultRowHeight="21" customHeight="1" zeroHeight="1"/>
  <cols>
    <col min="1" max="1" width="4.28515625" style="2" customWidth="1"/>
    <col min="2" max="2" width="45.7109375" style="2" customWidth="1"/>
    <col min="3" max="5" width="18.7109375" style="2" customWidth="1"/>
    <col min="6" max="6" width="18.7109375" style="3" customWidth="1"/>
    <col min="7" max="9" width="18.7109375" style="2" customWidth="1"/>
    <col min="10" max="12" width="18.7109375" style="3" customWidth="1"/>
    <col min="13" max="13" width="4.28515625" style="2" customWidth="1"/>
    <col min="14" max="14" width="3.5703125" style="2" customWidth="1"/>
    <col min="15" max="15" width="16.7109375" style="2" bestFit="1" customWidth="1"/>
    <col min="16" max="16384" width="9.140625" style="2" hidden="1"/>
  </cols>
  <sheetData>
    <row r="1" spans="2:1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2:15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5">
      <c r="B3" s="1" t="s">
        <v>2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2:15"/>
    <row r="5" spans="2:15" ht="22.5">
      <c r="B5" s="1" t="s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O5" s="4" t="s">
        <v>4</v>
      </c>
    </row>
    <row r="6" spans="2:15">
      <c r="B6" s="1" t="s">
        <v>5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5" ht="21.75" thickBot="1">
      <c r="L7" s="5" t="s">
        <v>6</v>
      </c>
      <c r="N7" s="6"/>
    </row>
    <row r="8" spans="2:15" s="11" customFormat="1" ht="21.75" customHeight="1">
      <c r="B8" s="7" t="s">
        <v>7</v>
      </c>
      <c r="C8" s="8" t="s">
        <v>8</v>
      </c>
      <c r="D8" s="9"/>
      <c r="E8" s="9"/>
      <c r="F8" s="10"/>
      <c r="G8" s="8" t="s">
        <v>9</v>
      </c>
      <c r="H8" s="9"/>
      <c r="I8" s="9"/>
      <c r="J8" s="10"/>
      <c r="K8" s="8" t="s">
        <v>10</v>
      </c>
      <c r="L8" s="10"/>
    </row>
    <row r="9" spans="2:15" s="11" customFormat="1" ht="42">
      <c r="B9" s="12"/>
      <c r="C9" s="13" t="s">
        <v>11</v>
      </c>
      <c r="D9" s="14" t="s">
        <v>12</v>
      </c>
      <c r="E9" s="14" t="s">
        <v>13</v>
      </c>
      <c r="F9" s="15" t="s">
        <v>14</v>
      </c>
      <c r="G9" s="13" t="s">
        <v>11</v>
      </c>
      <c r="H9" s="14" t="s">
        <v>15</v>
      </c>
      <c r="I9" s="14" t="s">
        <v>16</v>
      </c>
      <c r="J9" s="15" t="s">
        <v>14</v>
      </c>
      <c r="K9" s="13" t="s">
        <v>17</v>
      </c>
      <c r="L9" s="15" t="s">
        <v>18</v>
      </c>
    </row>
    <row r="10" spans="2:15">
      <c r="B10" s="16" t="s">
        <v>19</v>
      </c>
      <c r="C10" s="17">
        <v>0</v>
      </c>
      <c r="D10" s="17">
        <v>0</v>
      </c>
      <c r="E10" s="17">
        <v>0</v>
      </c>
      <c r="F10" s="18">
        <f>+C10+D10-E10</f>
        <v>0</v>
      </c>
      <c r="G10" s="17">
        <v>0</v>
      </c>
      <c r="H10" s="17">
        <v>0</v>
      </c>
      <c r="I10" s="17">
        <v>0</v>
      </c>
      <c r="J10" s="17">
        <v>0</v>
      </c>
      <c r="K10" s="19">
        <f>F10-J10</f>
        <v>0</v>
      </c>
      <c r="L10" s="18">
        <f t="shared" ref="L10:L21" si="0">C10-G10</f>
        <v>0</v>
      </c>
    </row>
    <row r="11" spans="2:15">
      <c r="B11" s="16" t="s">
        <v>20</v>
      </c>
      <c r="C11" s="17">
        <v>923663.26300000004</v>
      </c>
      <c r="D11" s="17">
        <v>0</v>
      </c>
      <c r="E11" s="17">
        <v>0</v>
      </c>
      <c r="F11" s="18">
        <f t="shared" ref="F11:F21" si="1">+C11+D11-E11</f>
        <v>923663.26300000004</v>
      </c>
      <c r="G11" s="17">
        <v>579519.549</v>
      </c>
      <c r="H11" s="17">
        <v>116580.11199999999</v>
      </c>
      <c r="I11" s="17">
        <v>0</v>
      </c>
      <c r="J11" s="17">
        <v>696099.66099999996</v>
      </c>
      <c r="K11" s="20">
        <f t="shared" ref="K11:K21" si="2">F11-J11</f>
        <v>227563.60200000007</v>
      </c>
      <c r="L11" s="18">
        <f t="shared" si="0"/>
        <v>344143.71400000004</v>
      </c>
    </row>
    <row r="12" spans="2:15">
      <c r="B12" s="16" t="s">
        <v>21</v>
      </c>
      <c r="C12" s="17">
        <v>6452.2661900000003</v>
      </c>
      <c r="D12" s="17">
        <v>0</v>
      </c>
      <c r="E12" s="17">
        <v>0</v>
      </c>
      <c r="F12" s="18">
        <f t="shared" si="1"/>
        <v>6452.2661900000003</v>
      </c>
      <c r="G12" s="17">
        <v>0</v>
      </c>
      <c r="H12" s="17">
        <v>0</v>
      </c>
      <c r="I12" s="17">
        <v>0</v>
      </c>
      <c r="J12" s="17">
        <v>0</v>
      </c>
      <c r="K12" s="20">
        <f t="shared" si="2"/>
        <v>6452.2661900000003</v>
      </c>
      <c r="L12" s="18">
        <f t="shared" si="0"/>
        <v>6452.2661900000003</v>
      </c>
    </row>
    <row r="13" spans="2:15">
      <c r="B13" s="16" t="s">
        <v>22</v>
      </c>
      <c r="C13" s="17">
        <v>317572.94710000005</v>
      </c>
      <c r="D13" s="17">
        <v>0</v>
      </c>
      <c r="E13" s="17">
        <v>0</v>
      </c>
      <c r="F13" s="18">
        <f t="shared" si="1"/>
        <v>317572.94710000005</v>
      </c>
      <c r="G13" s="17">
        <v>9001.0762699999996</v>
      </c>
      <c r="H13" s="17">
        <v>3208.3739999999998</v>
      </c>
      <c r="I13" s="17">
        <v>0</v>
      </c>
      <c r="J13" s="17">
        <v>12209.450269999999</v>
      </c>
      <c r="K13" s="20">
        <f t="shared" si="2"/>
        <v>305363.49683000008</v>
      </c>
      <c r="L13" s="18">
        <f t="shared" si="0"/>
        <v>308571.87083000003</v>
      </c>
    </row>
    <row r="14" spans="2:15">
      <c r="B14" s="16" t="s">
        <v>23</v>
      </c>
      <c r="C14" s="17">
        <v>508492.62063999998</v>
      </c>
      <c r="D14" s="17">
        <v>31018.005000000001</v>
      </c>
      <c r="E14" s="17">
        <v>0</v>
      </c>
      <c r="F14" s="18">
        <f t="shared" si="1"/>
        <v>539510.62563999998</v>
      </c>
      <c r="G14" s="17">
        <v>293276.83216000005</v>
      </c>
      <c r="H14" s="17">
        <v>11811.416999999999</v>
      </c>
      <c r="I14" s="17">
        <v>0</v>
      </c>
      <c r="J14" s="17">
        <v>305088.24916000006</v>
      </c>
      <c r="K14" s="20">
        <f t="shared" si="2"/>
        <v>234422.37647999992</v>
      </c>
      <c r="L14" s="18">
        <f t="shared" si="0"/>
        <v>215215.78847999993</v>
      </c>
    </row>
    <row r="15" spans="2:15">
      <c r="B15" s="16" t="s">
        <v>24</v>
      </c>
      <c r="C15" s="17">
        <v>374982.09759599995</v>
      </c>
      <c r="D15" s="17">
        <v>51211.767418392003</v>
      </c>
      <c r="E15" s="17">
        <v>2354.5881600000002</v>
      </c>
      <c r="F15" s="18">
        <f t="shared" si="1"/>
        <v>423839.27685439197</v>
      </c>
      <c r="G15" s="17">
        <v>302133.9508872031</v>
      </c>
      <c r="H15" s="17">
        <v>25690.091467471801</v>
      </c>
      <c r="I15" s="17">
        <v>-55.344045102513043</v>
      </c>
      <c r="J15" s="17">
        <v>327768.69830957236</v>
      </c>
      <c r="K15" s="20">
        <f t="shared" si="2"/>
        <v>96070.578544819611</v>
      </c>
      <c r="L15" s="18">
        <f t="shared" si="0"/>
        <v>72848.146708796849</v>
      </c>
    </row>
    <row r="16" spans="2:15">
      <c r="B16" s="16" t="s">
        <v>25</v>
      </c>
      <c r="C16" s="17">
        <v>2304132.0728759998</v>
      </c>
      <c r="D16" s="17">
        <v>49033.982901554031</v>
      </c>
      <c r="E16" s="17">
        <v>75593.319620000009</v>
      </c>
      <c r="F16" s="18">
        <f t="shared" si="1"/>
        <v>2277572.7361575537</v>
      </c>
      <c r="G16" s="17">
        <v>1899950.2657025075</v>
      </c>
      <c r="H16" s="17">
        <v>246331.66662994723</v>
      </c>
      <c r="I16" s="17">
        <v>-58897.626481040548</v>
      </c>
      <c r="J16" s="17">
        <v>2087384.3058514141</v>
      </c>
      <c r="K16" s="20">
        <f t="shared" si="2"/>
        <v>190188.43030613963</v>
      </c>
      <c r="L16" s="18">
        <f t="shared" si="0"/>
        <v>404181.80717349239</v>
      </c>
    </row>
    <row r="17" spans="2:12">
      <c r="B17" s="16" t="s">
        <v>26</v>
      </c>
      <c r="C17" s="17">
        <v>1951844.3129083687</v>
      </c>
      <c r="D17" s="17">
        <v>87288.633210001048</v>
      </c>
      <c r="E17" s="17">
        <v>11721.36615</v>
      </c>
      <c r="F17" s="18">
        <f t="shared" si="1"/>
        <v>2027411.5799683698</v>
      </c>
      <c r="G17" s="17">
        <v>1797667.4293115952</v>
      </c>
      <c r="H17" s="17">
        <v>72143.832658212166</v>
      </c>
      <c r="I17" s="17">
        <v>-9501.0293139643545</v>
      </c>
      <c r="J17" s="17">
        <v>1860310.232655843</v>
      </c>
      <c r="K17" s="20">
        <f t="shared" si="2"/>
        <v>167101.34731252678</v>
      </c>
      <c r="L17" s="18">
        <f t="shared" si="0"/>
        <v>154176.88359677349</v>
      </c>
    </row>
    <row r="18" spans="2:12">
      <c r="B18" s="16" t="s">
        <v>27</v>
      </c>
      <c r="C18" s="17">
        <v>811184.56511999993</v>
      </c>
      <c r="D18" s="17">
        <v>264758.89093091403</v>
      </c>
      <c r="E18" s="17">
        <v>259058.48784000002</v>
      </c>
      <c r="F18" s="18">
        <f>+C18+D18-E18+1</f>
        <v>816885.96821091394</v>
      </c>
      <c r="G18" s="17">
        <v>421470.14549810055</v>
      </c>
      <c r="H18" s="17">
        <v>132174.99743593816</v>
      </c>
      <c r="I18" s="17">
        <v>-85672.824623965556</v>
      </c>
      <c r="J18" s="17">
        <v>467972.31831007323</v>
      </c>
      <c r="K18" s="20">
        <f t="shared" si="2"/>
        <v>348913.64990084071</v>
      </c>
      <c r="L18" s="18">
        <f t="shared" si="0"/>
        <v>389714.41962189937</v>
      </c>
    </row>
    <row r="19" spans="2:12">
      <c r="B19" s="21" t="s">
        <v>28</v>
      </c>
      <c r="C19" s="17">
        <v>285587.10674000002</v>
      </c>
      <c r="D19" s="17">
        <v>10421.30280673</v>
      </c>
      <c r="E19" s="17">
        <v>6198.2213000000002</v>
      </c>
      <c r="F19" s="22">
        <f t="shared" si="1"/>
        <v>289810.18824673002</v>
      </c>
      <c r="G19" s="17">
        <v>230978.39020595743</v>
      </c>
      <c r="H19" s="17">
        <v>24013.755743215912</v>
      </c>
      <c r="I19" s="17">
        <v>-4583.9014486380574</v>
      </c>
      <c r="J19" s="17">
        <v>250408.24450053528</v>
      </c>
      <c r="K19" s="23">
        <f t="shared" si="2"/>
        <v>39401.943746194738</v>
      </c>
      <c r="L19" s="18">
        <f t="shared" si="0"/>
        <v>54608.716534042585</v>
      </c>
    </row>
    <row r="20" spans="2:12">
      <c r="B20" s="21" t="s">
        <v>29</v>
      </c>
      <c r="C20" s="17">
        <v>285306.61502420006</v>
      </c>
      <c r="D20" s="17">
        <v>44398.144172726003</v>
      </c>
      <c r="E20" s="17">
        <v>2955.6367799999998</v>
      </c>
      <c r="F20" s="22">
        <f t="shared" si="1"/>
        <v>326749.12241692608</v>
      </c>
      <c r="G20" s="17">
        <v>233545.38844981868</v>
      </c>
      <c r="H20" s="17">
        <v>18213.916779344952</v>
      </c>
      <c r="I20" s="17">
        <v>-1736.1383305793308</v>
      </c>
      <c r="J20" s="17">
        <v>250023.16689858431</v>
      </c>
      <c r="K20" s="23">
        <f t="shared" si="2"/>
        <v>76725.955518341769</v>
      </c>
      <c r="L20" s="18">
        <f t="shared" si="0"/>
        <v>51761.226574381377</v>
      </c>
    </row>
    <row r="21" spans="2:12" ht="21.75" thickBot="1">
      <c r="B21" s="21" t="s">
        <v>30</v>
      </c>
      <c r="C21" s="17">
        <v>14238.676210000001</v>
      </c>
      <c r="D21" s="17">
        <v>0</v>
      </c>
      <c r="E21" s="17">
        <v>0</v>
      </c>
      <c r="F21" s="22">
        <f t="shared" si="1"/>
        <v>14238.676210000001</v>
      </c>
      <c r="G21" s="17">
        <v>8347.1230699999996</v>
      </c>
      <c r="H21" s="17">
        <v>1028.211</v>
      </c>
      <c r="I21" s="17">
        <v>0</v>
      </c>
      <c r="J21" s="17">
        <v>9375.334069999999</v>
      </c>
      <c r="K21" s="23">
        <f t="shared" si="2"/>
        <v>4863.3421400000025</v>
      </c>
      <c r="L21" s="18">
        <f t="shared" si="0"/>
        <v>5891.5531400000018</v>
      </c>
    </row>
    <row r="22" spans="2:12" s="3" customFormat="1" ht="21.75" thickBot="1">
      <c r="B22" s="24" t="s">
        <v>31</v>
      </c>
      <c r="C22" s="25">
        <f t="shared" ref="C22:K22" si="3">SUM(C10:C21)</f>
        <v>7783456.5434045689</v>
      </c>
      <c r="D22" s="26">
        <f t="shared" si="3"/>
        <v>538130.72644031711</v>
      </c>
      <c r="E22" s="26">
        <f t="shared" si="3"/>
        <v>357881.61985000002</v>
      </c>
      <c r="F22" s="27">
        <f t="shared" si="3"/>
        <v>7963706.6499948846</v>
      </c>
      <c r="G22" s="25">
        <f>SUM(G10:G21)-1</f>
        <v>5775889.1505551822</v>
      </c>
      <c r="H22" s="26">
        <f t="shared" si="3"/>
        <v>651196.37471413007</v>
      </c>
      <c r="I22" s="26">
        <f t="shared" si="3"/>
        <v>-160446.86424329039</v>
      </c>
      <c r="J22" s="27">
        <f>SUM(J10:J21)-2</f>
        <v>6266637.6610260224</v>
      </c>
      <c r="K22" s="25">
        <f t="shared" si="3"/>
        <v>1697066.9889688632</v>
      </c>
      <c r="L22" s="27">
        <f>SUM(L10:L21)+2</f>
        <v>2007568.392849386</v>
      </c>
    </row>
    <row r="23" spans="2:12" ht="21.75" thickBot="1">
      <c r="B23" s="28" t="s">
        <v>32</v>
      </c>
      <c r="C23" s="29">
        <v>8889</v>
      </c>
      <c r="D23" s="29">
        <v>124788</v>
      </c>
      <c r="E23" s="29">
        <v>8889</v>
      </c>
      <c r="F23" s="30">
        <f>+C23+D23-E23</f>
        <v>124788</v>
      </c>
      <c r="G23" s="29">
        <v>0</v>
      </c>
      <c r="H23" s="31">
        <v>0</v>
      </c>
      <c r="I23" s="31">
        <v>0</v>
      </c>
      <c r="J23" s="30">
        <f>+G23+H23+I23</f>
        <v>0</v>
      </c>
      <c r="K23" s="32">
        <f>F23-J23</f>
        <v>124788</v>
      </c>
      <c r="L23" s="30">
        <f>C23-G23</f>
        <v>8889</v>
      </c>
    </row>
    <row r="24" spans="2:12" s="3" customFormat="1" ht="21.75" thickBot="1">
      <c r="B24" s="24" t="s">
        <v>33</v>
      </c>
      <c r="C24" s="25">
        <f>+C22+C23</f>
        <v>7792345.5434045689</v>
      </c>
      <c r="D24" s="26">
        <f t="shared" ref="D24:J24" si="4">+D22+D23</f>
        <v>662918.72644031711</v>
      </c>
      <c r="E24" s="26">
        <f t="shared" si="4"/>
        <v>366770.61985000002</v>
      </c>
      <c r="F24" s="27">
        <f t="shared" si="4"/>
        <v>8088494.6499948846</v>
      </c>
      <c r="G24" s="25">
        <f t="shared" si="4"/>
        <v>5775889.1505551822</v>
      </c>
      <c r="H24" s="26">
        <f t="shared" si="4"/>
        <v>651196.37471413007</v>
      </c>
      <c r="I24" s="26">
        <f t="shared" si="4"/>
        <v>-160446.86424329039</v>
      </c>
      <c r="J24" s="27">
        <f t="shared" si="4"/>
        <v>6266637.6610260224</v>
      </c>
      <c r="K24" s="25">
        <f>+K22+K23+2</f>
        <v>1821856.9889688632</v>
      </c>
      <c r="L24" s="27">
        <f>+L22+L23</f>
        <v>2016457.392849386</v>
      </c>
    </row>
    <row r="25" spans="2:12" ht="21.75" thickBot="1">
      <c r="B25" s="33" t="s">
        <v>34</v>
      </c>
      <c r="C25" s="34">
        <v>7043685</v>
      </c>
      <c r="D25" s="34">
        <v>1163109</v>
      </c>
      <c r="E25" s="34">
        <v>414448</v>
      </c>
      <c r="F25" s="35">
        <f t="shared" ref="F25" si="5">+C25+D25-E25</f>
        <v>7792346</v>
      </c>
      <c r="G25" s="34">
        <v>5213535</v>
      </c>
      <c r="H25" s="34">
        <v>683959</v>
      </c>
      <c r="I25" s="34">
        <v>-121605</v>
      </c>
      <c r="J25" s="35">
        <f>+G25+H25+I25</f>
        <v>5775889</v>
      </c>
      <c r="K25" s="36">
        <f>F25-J25</f>
        <v>2016457</v>
      </c>
      <c r="L25" s="35"/>
    </row>
    <row r="26" spans="2:12">
      <c r="B26" s="37"/>
      <c r="C26" s="37"/>
      <c r="D26" s="37"/>
      <c r="E26" s="37"/>
      <c r="F26" s="38"/>
      <c r="G26" s="37"/>
      <c r="H26" s="37"/>
      <c r="I26" s="37"/>
      <c r="J26" s="38"/>
      <c r="K26" s="38"/>
      <c r="L26" s="38"/>
    </row>
    <row r="27" spans="2:12">
      <c r="B27" s="39" t="s">
        <v>35</v>
      </c>
      <c r="C27" s="37"/>
      <c r="D27" s="37"/>
      <c r="E27" s="37"/>
      <c r="F27" s="38"/>
      <c r="G27" s="37"/>
      <c r="H27" s="37"/>
      <c r="I27" s="37"/>
      <c r="J27" s="38"/>
      <c r="K27" s="38"/>
      <c r="L27" s="38"/>
    </row>
    <row r="28" spans="2:12" hidden="1">
      <c r="B28" s="37"/>
      <c r="C28" s="37"/>
      <c r="D28" s="37"/>
      <c r="E28" s="37"/>
      <c r="F28" s="38"/>
      <c r="G28" s="37"/>
      <c r="H28" s="37"/>
      <c r="I28" s="37"/>
      <c r="J28" s="38"/>
      <c r="K28" s="38"/>
      <c r="L28" s="38"/>
    </row>
    <row r="29" spans="2:12" hidden="1">
      <c r="B29" s="37"/>
      <c r="C29" s="37"/>
      <c r="D29" s="37"/>
      <c r="E29" s="37"/>
      <c r="F29" s="38"/>
      <c r="G29" s="37"/>
      <c r="H29" s="37"/>
      <c r="I29" s="37"/>
      <c r="J29" s="38"/>
      <c r="K29" s="38"/>
      <c r="L29" s="38"/>
    </row>
    <row r="30" spans="2:12" hidden="1">
      <c r="B30" s="37"/>
      <c r="C30" s="37"/>
      <c r="D30" s="37"/>
      <c r="E30" s="37"/>
      <c r="F30" s="38"/>
      <c r="G30" s="37"/>
      <c r="H30" s="37"/>
      <c r="I30" s="37"/>
      <c r="J30" s="38"/>
      <c r="K30" s="38"/>
      <c r="L30" s="38"/>
    </row>
    <row r="31" spans="2:12" hidden="1">
      <c r="B31" s="37"/>
      <c r="C31" s="37"/>
      <c r="D31" s="37"/>
      <c r="E31" s="37"/>
      <c r="F31" s="38"/>
      <c r="G31" s="37"/>
      <c r="H31" s="37"/>
      <c r="I31" s="37"/>
      <c r="J31" s="38"/>
      <c r="K31" s="38"/>
      <c r="L31" s="38"/>
    </row>
    <row r="32" spans="2:12" hidden="1">
      <c r="B32" s="37"/>
      <c r="C32" s="37"/>
      <c r="D32" s="37"/>
      <c r="E32" s="37"/>
      <c r="F32" s="38"/>
      <c r="G32" s="37"/>
      <c r="H32" s="37"/>
      <c r="I32" s="37"/>
      <c r="J32" s="38"/>
      <c r="K32" s="38"/>
      <c r="L32" s="38"/>
    </row>
    <row r="33" spans="2:12" hidden="1">
      <c r="B33" s="37"/>
      <c r="C33" s="37"/>
      <c r="D33" s="37"/>
      <c r="E33" s="37"/>
      <c r="F33" s="38"/>
      <c r="G33" s="37"/>
      <c r="H33" s="37"/>
      <c r="I33" s="37"/>
      <c r="J33" s="38"/>
      <c r="K33" s="38"/>
      <c r="L33" s="38"/>
    </row>
    <row r="34" spans="2:12" hidden="1">
      <c r="B34" s="37"/>
      <c r="C34" s="37"/>
      <c r="D34" s="37"/>
      <c r="E34" s="37"/>
      <c r="F34" s="38"/>
      <c r="G34" s="37"/>
      <c r="H34" s="37"/>
      <c r="I34" s="37"/>
      <c r="J34" s="38"/>
      <c r="K34" s="38"/>
      <c r="L34" s="38"/>
    </row>
    <row r="35" spans="2:12" hidden="1">
      <c r="B35" s="37"/>
      <c r="C35" s="37"/>
      <c r="D35" s="37"/>
      <c r="E35" s="37"/>
      <c r="F35" s="38"/>
      <c r="G35" s="37"/>
      <c r="H35" s="37"/>
      <c r="I35" s="37"/>
      <c r="J35" s="38"/>
      <c r="K35" s="38"/>
      <c r="L35" s="38"/>
    </row>
    <row r="36" spans="2:12" hidden="1">
      <c r="B36" s="37"/>
      <c r="C36" s="37"/>
      <c r="D36" s="37"/>
      <c r="E36" s="37"/>
      <c r="F36" s="38"/>
      <c r="G36" s="37"/>
      <c r="H36" s="37"/>
      <c r="I36" s="37"/>
      <c r="J36" s="38"/>
      <c r="K36" s="38"/>
      <c r="L36" s="38"/>
    </row>
    <row r="37" spans="2:12" hidden="1">
      <c r="B37" s="37"/>
      <c r="C37" s="37"/>
      <c r="D37" s="37"/>
      <c r="E37" s="37"/>
      <c r="F37" s="38"/>
      <c r="G37" s="37"/>
      <c r="H37" s="37"/>
      <c r="I37" s="37"/>
      <c r="J37" s="38"/>
      <c r="K37" s="38"/>
      <c r="L37" s="38"/>
    </row>
    <row r="38" spans="2:12" hidden="1">
      <c r="B38" s="37"/>
      <c r="C38" s="37"/>
      <c r="D38" s="37"/>
      <c r="E38" s="37"/>
      <c r="F38" s="38"/>
      <c r="G38" s="37"/>
      <c r="H38" s="37"/>
      <c r="I38" s="37"/>
      <c r="J38" s="38"/>
      <c r="K38" s="38"/>
      <c r="L38" s="38"/>
    </row>
    <row r="39" spans="2:12" hidden="1"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</row>
  </sheetData>
  <mergeCells count="9">
    <mergeCell ref="B1:L1"/>
    <mergeCell ref="B2:L2"/>
    <mergeCell ref="B3:L3"/>
    <mergeCell ref="B5:L5"/>
    <mergeCell ref="B6:L6"/>
    <mergeCell ref="B8:B9"/>
    <mergeCell ref="C8:F8"/>
    <mergeCell ref="G8:J8"/>
    <mergeCell ref="K8:L8"/>
  </mergeCells>
  <hyperlinks>
    <hyperlink ref="O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2016-07-04T11:05:46Z</dcterms:created>
  <dcterms:modified xsi:type="dcterms:W3CDTF">2016-07-04T11:06:08Z</dcterms:modified>
</cp:coreProperties>
</file>