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5 CLAIMS SCH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C17" i="1"/>
  <c r="R16"/>
  <c r="Q16"/>
  <c r="P16"/>
  <c r="O16"/>
  <c r="R15"/>
  <c r="Q15"/>
  <c r="P15"/>
  <c r="O15"/>
  <c r="R14"/>
  <c r="R17" s="1"/>
  <c r="N14"/>
  <c r="N17" s="1"/>
  <c r="M14"/>
  <c r="M17" s="1"/>
  <c r="L14"/>
  <c r="L17" s="1"/>
  <c r="K14"/>
  <c r="K17" s="1"/>
  <c r="J14"/>
  <c r="J17" s="1"/>
  <c r="I14"/>
  <c r="I17" s="1"/>
  <c r="H14"/>
  <c r="H17" s="1"/>
  <c r="G14"/>
  <c r="G17" s="1"/>
  <c r="F14"/>
  <c r="F17" s="1"/>
  <c r="E14"/>
  <c r="E17" s="1"/>
  <c r="D14"/>
  <c r="D17" s="1"/>
  <c r="R13"/>
  <c r="Q13"/>
  <c r="P13"/>
  <c r="O13"/>
  <c r="R12"/>
  <c r="Q12"/>
  <c r="P12"/>
  <c r="O12"/>
  <c r="R11"/>
  <c r="Q11"/>
  <c r="Q14" s="1"/>
  <c r="Q17" s="1"/>
  <c r="P11"/>
  <c r="P14" s="1"/>
  <c r="P17" s="1"/>
  <c r="O11"/>
  <c r="O14" s="1"/>
  <c r="O17" s="1"/>
  <c r="R9"/>
  <c r="Q9"/>
  <c r="P9"/>
  <c r="O9"/>
  <c r="N9"/>
  <c r="M9"/>
  <c r="L9"/>
  <c r="K9"/>
  <c r="J9"/>
  <c r="I9"/>
  <c r="H9"/>
  <c r="G9"/>
  <c r="F9"/>
  <c r="E9"/>
  <c r="D9"/>
  <c r="C9"/>
  <c r="B6"/>
</calcChain>
</file>

<file path=xl/sharedStrings.xml><?xml version="1.0" encoding="utf-8"?>
<sst xmlns="http://schemas.openxmlformats.org/spreadsheetml/2006/main" count="23" uniqueCount="20">
  <si>
    <t>NATIONAL INSURANCE COMPANY LIMITED</t>
  </si>
  <si>
    <t>Registration No. 58 and Date of Registration with IRDA - 25/02/2014</t>
  </si>
  <si>
    <t>CIN: U10200WB1906GOI001713</t>
  </si>
  <si>
    <t>FORM NL-5 CLAIMS SCHEDULE</t>
  </si>
  <si>
    <t>GO TO INDEX</t>
  </si>
  <si>
    <t>(IN Rs. '000)</t>
  </si>
  <si>
    <t>PARTICULARS</t>
  </si>
  <si>
    <t>FIRE BUSINESS</t>
  </si>
  <si>
    <t>MARINE BUSINESS</t>
  </si>
  <si>
    <t>MISCELLANEOUS BUSINESS</t>
  </si>
  <si>
    <t>TOTAL BUSINESS</t>
  </si>
  <si>
    <t>CLAIMS PAID</t>
  </si>
  <si>
    <t>Direct claims</t>
  </si>
  <si>
    <t>Add - Claims Outstanding at the end of the year</t>
  </si>
  <si>
    <t>Less - Claims Outstanding at the beginning of the year</t>
  </si>
  <si>
    <t>GROSS INCURRED CLAIMS</t>
  </si>
  <si>
    <t>Add - Re-insurance accepted to direct claims *</t>
  </si>
  <si>
    <t>Less - Re-insurance Ceded to claims paid *</t>
  </si>
  <si>
    <t>TOTAL CLAIMS INCURRED</t>
  </si>
  <si>
    <t>* Includes reinsurance accepted / ceded to Claims Outstanding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</si>
</sst>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5" fillId="0" borderId="0" xfId="1" applyFont="1" applyAlignment="1" applyProtection="1">
      <alignment horizontal="right"/>
    </xf>
    <xf numFmtId="0" fontId="6" fillId="0" borderId="0" xfId="0" applyFont="1" applyAlignment="1">
      <alignment horizontal="righ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0" borderId="5" xfId="0" applyFont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11" xfId="0" applyFont="1" applyFill="1" applyBorder="1"/>
    <xf numFmtId="0" fontId="2" fillId="0" borderId="5" xfId="0" applyFont="1" applyBorder="1"/>
    <xf numFmtId="1" fontId="2" fillId="0" borderId="9" xfId="0" applyNumberFormat="1" applyFont="1" applyFill="1" applyBorder="1"/>
    <xf numFmtId="1" fontId="2" fillId="0" borderId="10" xfId="0" applyNumberFormat="1" applyFont="1" applyFill="1" applyBorder="1"/>
    <xf numFmtId="1" fontId="2" fillId="0" borderId="11" xfId="0" applyNumberFormat="1" applyFont="1" applyFill="1" applyBorder="1"/>
    <xf numFmtId="1" fontId="6" fillId="0" borderId="9" xfId="0" applyNumberFormat="1" applyFont="1" applyFill="1" applyBorder="1"/>
    <xf numFmtId="1" fontId="6" fillId="0" borderId="10" xfId="0" applyNumberFormat="1" applyFont="1" applyFill="1" applyBorder="1"/>
    <xf numFmtId="1" fontId="6" fillId="0" borderId="11" xfId="0" applyNumberFormat="1" applyFont="1" applyFill="1" applyBorder="1"/>
    <xf numFmtId="0" fontId="6" fillId="0" borderId="0" xfId="0" applyFont="1"/>
    <xf numFmtId="0" fontId="6" fillId="0" borderId="12" xfId="0" applyFont="1" applyFill="1" applyBorder="1"/>
    <xf numFmtId="1" fontId="6" fillId="0" borderId="6" xfId="0" applyNumberFormat="1" applyFont="1" applyFill="1" applyBorder="1"/>
    <xf numFmtId="1" fontId="6" fillId="0" borderId="7" xfId="0" applyNumberFormat="1" applyFont="1" applyFill="1" applyBorder="1"/>
    <xf numFmtId="1" fontId="6" fillId="0" borderId="8" xfId="0" applyNumberFormat="1" applyFont="1" applyFill="1" applyBorder="1"/>
    <xf numFmtId="0" fontId="6" fillId="0" borderId="0" xfId="0" applyFont="1" applyFill="1"/>
    <xf numFmtId="0" fontId="7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131973</xdr:colOff>
      <xdr:row>1</xdr:row>
      <xdr:rowOff>123827</xdr:rowOff>
    </xdr:from>
    <xdr:to>
      <xdr:col>4</xdr:col>
      <xdr:colOff>885824</xdr:colOff>
      <xdr:row>4</xdr:row>
      <xdr:rowOff>180977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75348" y="447677"/>
          <a:ext cx="3116051" cy="85725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INAL%20ACCOUNTS%2015-16\4TH.QUTR.2015-16\PUBLIC%20DISCLOSURE%20Q4%202014-15\PUBLIC%20DISCLOSURE%20-%204th%20QUARTER%202015-16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C1" t="str">
            <v>31.03.2016</v>
          </cell>
          <cell r="D1" t="str">
            <v>31 March 2016</v>
          </cell>
          <cell r="E1" t="str">
            <v>31.03.2015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">
    <tabColor rgb="FFFFC000"/>
  </sheetPr>
  <dimension ref="A1:U19"/>
  <sheetViews>
    <sheetView showGridLines="0" showZeros="0" tabSelected="1" workbookViewId="0"/>
  </sheetViews>
  <sheetFormatPr defaultColWidth="0" defaultRowHeight="21" customHeight="1" zeroHeight="1"/>
  <cols>
    <col min="1" max="1" width="5.140625" style="2" customWidth="1"/>
    <col min="2" max="2" width="57" style="2" customWidth="1"/>
    <col min="3" max="18" width="17.7109375" style="2" customWidth="1"/>
    <col min="19" max="19" width="3" style="2" customWidth="1"/>
    <col min="20" max="20" width="2.85546875" style="2" customWidth="1"/>
    <col min="21" max="21" width="16.7109375" style="2" bestFit="1" customWidth="1"/>
    <col min="22" max="16384" width="9.140625" style="2" hidden="1"/>
  </cols>
  <sheetData>
    <row r="1" spans="2:21" ht="25.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2:21"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2:21">
      <c r="B3" s="3" t="s">
        <v>2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2:21"/>
    <row r="5" spans="2:21" ht="22.5">
      <c r="B5" s="3" t="s">
        <v>3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U5" s="4" t="s">
        <v>4</v>
      </c>
    </row>
    <row r="6" spans="2:21">
      <c r="B6" s="3" t="str">
        <f>"Claims Incurred (Net) for the period ended " &amp; [1]INDEX!D1</f>
        <v>Claims Incurred (Net) for the period ended 31 March 2016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2:21" ht="21.75" thickBot="1">
      <c r="F7" s="5" t="s">
        <v>5</v>
      </c>
      <c r="J7" s="5" t="s">
        <v>5</v>
      </c>
      <c r="N7" s="5" t="s">
        <v>5</v>
      </c>
      <c r="R7" s="5" t="s">
        <v>5</v>
      </c>
    </row>
    <row r="8" spans="2:21">
      <c r="B8" s="6" t="s">
        <v>6</v>
      </c>
      <c r="C8" s="7" t="s">
        <v>7</v>
      </c>
      <c r="D8" s="8"/>
      <c r="E8" s="8"/>
      <c r="F8" s="9"/>
      <c r="G8" s="7" t="s">
        <v>8</v>
      </c>
      <c r="H8" s="8"/>
      <c r="I8" s="8"/>
      <c r="J8" s="9"/>
      <c r="K8" s="7" t="s">
        <v>9</v>
      </c>
      <c r="L8" s="8"/>
      <c r="M8" s="8"/>
      <c r="N8" s="9"/>
      <c r="O8" s="7" t="s">
        <v>10</v>
      </c>
      <c r="P8" s="8"/>
      <c r="Q8" s="8"/>
      <c r="R8" s="9"/>
    </row>
    <row r="9" spans="2:21" ht="63.75" thickBot="1">
      <c r="B9" s="10"/>
      <c r="C9" s="11" t="str">
        <f>"For the Quarter ended " &amp;[1]INDEX!$C$1</f>
        <v>For the Quarter ended 31.03.2016</v>
      </c>
      <c r="D9" s="12" t="str">
        <f>"Upto the Quarter ended " &amp;[1]INDEX!$C$1</f>
        <v>Upto the Quarter ended 31.03.2016</v>
      </c>
      <c r="E9" s="12" t="str">
        <f>"For the Quarter ended " &amp;[1]INDEX!$E$1</f>
        <v>For the Quarter ended 31.03.2015</v>
      </c>
      <c r="F9" s="13" t="str">
        <f>"Upto the Quarter ended " &amp;[1]INDEX!$E$1</f>
        <v>Upto the Quarter ended 31.03.2015</v>
      </c>
      <c r="G9" s="11" t="str">
        <f>"For the Quarter ended " &amp;[1]INDEX!$C$1</f>
        <v>For the Quarter ended 31.03.2016</v>
      </c>
      <c r="H9" s="12" t="str">
        <f>"Upto the Quarter ended " &amp;[1]INDEX!$C$1</f>
        <v>Upto the Quarter ended 31.03.2016</v>
      </c>
      <c r="I9" s="12" t="str">
        <f>"For the Quarter ended " &amp;[1]INDEX!$E$1</f>
        <v>For the Quarter ended 31.03.2015</v>
      </c>
      <c r="J9" s="13" t="str">
        <f>"Upto the Quarter ended " &amp;[1]INDEX!$E$1</f>
        <v>Upto the Quarter ended 31.03.2015</v>
      </c>
      <c r="K9" s="11" t="str">
        <f>"For the Quarter ended " &amp;[1]INDEX!$C$1</f>
        <v>For the Quarter ended 31.03.2016</v>
      </c>
      <c r="L9" s="12" t="str">
        <f>"Upto the Quarter ended " &amp;[1]INDEX!$C$1</f>
        <v>Upto the Quarter ended 31.03.2016</v>
      </c>
      <c r="M9" s="12" t="str">
        <f>"For the Quarter ended " &amp;[1]INDEX!$E$1</f>
        <v>For the Quarter ended 31.03.2015</v>
      </c>
      <c r="N9" s="13" t="str">
        <f>"Upto the Quarter ended " &amp;[1]INDEX!$E$1</f>
        <v>Upto the Quarter ended 31.03.2015</v>
      </c>
      <c r="O9" s="11" t="str">
        <f>"For the Quarter ended " &amp;[1]INDEX!$C$1</f>
        <v>For the Quarter ended 31.03.2016</v>
      </c>
      <c r="P9" s="12" t="str">
        <f>"Upto the Quarter ended " &amp;[1]INDEX!$C$1</f>
        <v>Upto the Quarter ended 31.03.2016</v>
      </c>
      <c r="Q9" s="12" t="str">
        <f>"For the Quarter ended " &amp;[1]INDEX!$E$1</f>
        <v>For the Quarter ended 31.03.2015</v>
      </c>
      <c r="R9" s="13" t="str">
        <f>"Upto the Quarter ended " &amp;[1]INDEX!$E$1</f>
        <v>Upto the Quarter ended 31.03.2015</v>
      </c>
    </row>
    <row r="10" spans="2:21">
      <c r="B10" s="14" t="s">
        <v>11</v>
      </c>
      <c r="C10" s="15"/>
      <c r="D10" s="16"/>
      <c r="E10" s="16"/>
      <c r="F10" s="17"/>
      <c r="G10" s="15"/>
      <c r="H10" s="16"/>
      <c r="I10" s="16"/>
      <c r="J10" s="17"/>
      <c r="K10" s="15"/>
      <c r="L10" s="16"/>
      <c r="M10" s="16"/>
      <c r="N10" s="17"/>
      <c r="O10" s="15"/>
      <c r="P10" s="16"/>
      <c r="Q10" s="16"/>
      <c r="R10" s="17"/>
    </row>
    <row r="11" spans="2:21">
      <c r="B11" s="18" t="s">
        <v>12</v>
      </c>
      <c r="C11" s="19">
        <v>1675836.1090000002</v>
      </c>
      <c r="D11" s="20">
        <v>6275279.6830000002</v>
      </c>
      <c r="E11" s="20">
        <v>2545806</v>
      </c>
      <c r="F11" s="21">
        <v>7149354</v>
      </c>
      <c r="G11" s="19">
        <v>530698.24900000007</v>
      </c>
      <c r="H11" s="20">
        <v>1460677.0830000001</v>
      </c>
      <c r="I11" s="20">
        <v>1343385</v>
      </c>
      <c r="J11" s="21">
        <v>2233719</v>
      </c>
      <c r="K11" s="19">
        <v>33283773.345999993</v>
      </c>
      <c r="L11" s="20">
        <v>91192207.673999995</v>
      </c>
      <c r="M11" s="20">
        <v>26128018</v>
      </c>
      <c r="N11" s="21">
        <v>77215205</v>
      </c>
      <c r="O11" s="19">
        <f t="shared" ref="O11:R13" si="0">+C11+G11+K11</f>
        <v>35490307.703999996</v>
      </c>
      <c r="P11" s="20">
        <f t="shared" si="0"/>
        <v>98928164.439999998</v>
      </c>
      <c r="Q11" s="20">
        <f t="shared" si="0"/>
        <v>30017209</v>
      </c>
      <c r="R11" s="21">
        <f t="shared" si="0"/>
        <v>86598278</v>
      </c>
    </row>
    <row r="12" spans="2:21">
      <c r="B12" s="18" t="s">
        <v>13</v>
      </c>
      <c r="C12" s="19">
        <v>1027821.8099999987</v>
      </c>
      <c r="D12" s="20">
        <v>16233444.713</v>
      </c>
      <c r="E12" s="20">
        <v>-5152000</v>
      </c>
      <c r="F12" s="21">
        <v>13884573</v>
      </c>
      <c r="G12" s="19">
        <v>40698.334000000264</v>
      </c>
      <c r="H12" s="20">
        <v>3169876.8990000002</v>
      </c>
      <c r="I12" s="20">
        <v>-1616269</v>
      </c>
      <c r="J12" s="21">
        <v>3228558</v>
      </c>
      <c r="K12" s="19">
        <v>2122948.7789999992</v>
      </c>
      <c r="L12" s="20">
        <v>89896714.113000005</v>
      </c>
      <c r="M12" s="20">
        <v>-1303769</v>
      </c>
      <c r="N12" s="21">
        <v>79029295</v>
      </c>
      <c r="O12" s="19">
        <f t="shared" si="0"/>
        <v>3191468.9229999981</v>
      </c>
      <c r="P12" s="20">
        <f t="shared" si="0"/>
        <v>109300035.72500001</v>
      </c>
      <c r="Q12" s="20">
        <f t="shared" si="0"/>
        <v>-8072038</v>
      </c>
      <c r="R12" s="21">
        <f t="shared" si="0"/>
        <v>96142426</v>
      </c>
    </row>
    <row r="13" spans="2:21">
      <c r="B13" s="18" t="s">
        <v>14</v>
      </c>
      <c r="C13" s="19">
        <v>1.0000001639127731E-3</v>
      </c>
      <c r="D13" s="20">
        <v>13884574.016000001</v>
      </c>
      <c r="E13" s="20">
        <v>-10</v>
      </c>
      <c r="F13" s="21">
        <v>14494156</v>
      </c>
      <c r="G13" s="19">
        <v>0</v>
      </c>
      <c r="H13" s="20">
        <v>3228557.5249999999</v>
      </c>
      <c r="I13" s="20">
        <v>0</v>
      </c>
      <c r="J13" s="21">
        <v>4313528</v>
      </c>
      <c r="K13" s="19">
        <v>9.9998712539672852E-4</v>
      </c>
      <c r="L13" s="20">
        <v>79029294.761999995</v>
      </c>
      <c r="M13" s="20">
        <v>8</v>
      </c>
      <c r="N13" s="21">
        <v>70315719</v>
      </c>
      <c r="O13" s="19">
        <f t="shared" si="0"/>
        <v>1.9999872893095016E-3</v>
      </c>
      <c r="P13" s="20">
        <f t="shared" si="0"/>
        <v>96142426.303000003</v>
      </c>
      <c r="Q13" s="20">
        <f t="shared" si="0"/>
        <v>-2</v>
      </c>
      <c r="R13" s="21">
        <f t="shared" si="0"/>
        <v>89123403</v>
      </c>
    </row>
    <row r="14" spans="2:21" s="25" customFormat="1">
      <c r="B14" s="14" t="s">
        <v>15</v>
      </c>
      <c r="C14" s="22">
        <v>2703657.9179999959</v>
      </c>
      <c r="D14" s="23">
        <f t="shared" ref="D14:R14" si="1">+D11+D12-D13</f>
        <v>8624150.3799999971</v>
      </c>
      <c r="E14" s="23">
        <f>+E11+E12-E13</f>
        <v>-2606184</v>
      </c>
      <c r="F14" s="24">
        <f t="shared" ref="F14" si="2">+F11+F12-F13</f>
        <v>6539771</v>
      </c>
      <c r="G14" s="22">
        <f>+G11+G12-G13</f>
        <v>571396.58300000033</v>
      </c>
      <c r="H14" s="23">
        <f t="shared" ref="H14" si="3">+H11+H12-H13</f>
        <v>1401996.4570000009</v>
      </c>
      <c r="I14" s="23">
        <f>+I11+I12-I13</f>
        <v>-272884</v>
      </c>
      <c r="J14" s="24">
        <f t="shared" ref="J14" si="4">+J11+J12-J13</f>
        <v>1148749</v>
      </c>
      <c r="K14" s="22">
        <f>+K11+K12-K13</f>
        <v>35406722.124000005</v>
      </c>
      <c r="L14" s="23">
        <f t="shared" ref="L14" si="5">+L11+L12-L13</f>
        <v>102059627.02500001</v>
      </c>
      <c r="M14" s="23">
        <f>+M11+M12-M13</f>
        <v>24824241</v>
      </c>
      <c r="N14" s="24">
        <f t="shared" ref="N14" si="6">+N11+N12-N13</f>
        <v>85928781</v>
      </c>
      <c r="O14" s="22">
        <f t="shared" si="1"/>
        <v>38681776.625000007</v>
      </c>
      <c r="P14" s="23">
        <f t="shared" si="1"/>
        <v>112085773.86200002</v>
      </c>
      <c r="Q14" s="23">
        <f t="shared" si="1"/>
        <v>21945173</v>
      </c>
      <c r="R14" s="24">
        <f t="shared" si="1"/>
        <v>93617301</v>
      </c>
    </row>
    <row r="15" spans="2:21">
      <c r="B15" s="18" t="s">
        <v>16</v>
      </c>
      <c r="C15" s="19">
        <v>144685.31999999995</v>
      </c>
      <c r="D15" s="20">
        <v>769025.31799999997</v>
      </c>
      <c r="E15" s="20">
        <v>425975</v>
      </c>
      <c r="F15" s="21">
        <v>1105447</v>
      </c>
      <c r="G15" s="19">
        <v>78708.512000000002</v>
      </c>
      <c r="H15" s="20">
        <v>162649.736</v>
      </c>
      <c r="I15" s="20">
        <v>285822</v>
      </c>
      <c r="J15" s="21">
        <v>377930</v>
      </c>
      <c r="K15" s="19">
        <v>1667763.6979999999</v>
      </c>
      <c r="L15" s="20">
        <v>2583787.6349999998</v>
      </c>
      <c r="M15" s="20">
        <v>-5148015</v>
      </c>
      <c r="N15" s="21">
        <v>-3650637</v>
      </c>
      <c r="O15" s="19">
        <f t="shared" ref="O15:R16" si="7">+C15+G15+K15</f>
        <v>1891157.5299999998</v>
      </c>
      <c r="P15" s="20">
        <f t="shared" si="7"/>
        <v>3515462.6889999998</v>
      </c>
      <c r="Q15" s="20">
        <f t="shared" si="7"/>
        <v>-4436218</v>
      </c>
      <c r="R15" s="21">
        <f t="shared" si="7"/>
        <v>-2167260</v>
      </c>
    </row>
    <row r="16" spans="2:21">
      <c r="B16" s="18" t="s">
        <v>17</v>
      </c>
      <c r="C16" s="19">
        <v>650478.43699999992</v>
      </c>
      <c r="D16" s="20">
        <v>2514525.6779999998</v>
      </c>
      <c r="E16" s="20">
        <v>-2635525</v>
      </c>
      <c r="F16" s="21">
        <v>2011917</v>
      </c>
      <c r="G16" s="19">
        <v>402538.37</v>
      </c>
      <c r="H16" s="20">
        <v>516677.49400000001</v>
      </c>
      <c r="I16" s="20">
        <v>8821</v>
      </c>
      <c r="J16" s="21">
        <v>351885</v>
      </c>
      <c r="K16" s="19">
        <v>4804853.9700000007</v>
      </c>
      <c r="L16" s="20">
        <v>9746050.8090000004</v>
      </c>
      <c r="M16" s="20">
        <v>5060618</v>
      </c>
      <c r="N16" s="21">
        <v>12334454</v>
      </c>
      <c r="O16" s="19">
        <f t="shared" si="7"/>
        <v>5857870.7770000007</v>
      </c>
      <c r="P16" s="20">
        <f t="shared" si="7"/>
        <v>12777253.981000001</v>
      </c>
      <c r="Q16" s="20">
        <f t="shared" si="7"/>
        <v>2433914</v>
      </c>
      <c r="R16" s="21">
        <f t="shared" si="7"/>
        <v>14698256</v>
      </c>
    </row>
    <row r="17" spans="2:18" s="30" customFormat="1" ht="21.75" thickBot="1">
      <c r="B17" s="26" t="s">
        <v>18</v>
      </c>
      <c r="C17" s="27">
        <f>+C14+C15-C16</f>
        <v>2197864.8009999958</v>
      </c>
      <c r="D17" s="28">
        <f t="shared" ref="D17:R17" si="8">+D14+D15-D16</f>
        <v>6878650.0199999977</v>
      </c>
      <c r="E17" s="28">
        <f>+E14+E15-E16</f>
        <v>455316</v>
      </c>
      <c r="F17" s="29">
        <f t="shared" ref="F17" si="9">+F14+F15-F16</f>
        <v>5633301</v>
      </c>
      <c r="G17" s="27">
        <f>+G14+G15-G16</f>
        <v>247566.72500000033</v>
      </c>
      <c r="H17" s="28">
        <f t="shared" ref="H17" si="10">+H14+H15-H16</f>
        <v>1047968.699000001</v>
      </c>
      <c r="I17" s="28">
        <f>+I14+I15-I16</f>
        <v>4117</v>
      </c>
      <c r="J17" s="29">
        <f t="shared" ref="J17" si="11">+J14+J15-J16</f>
        <v>1174794</v>
      </c>
      <c r="K17" s="27">
        <f>+K14+K15-K16</f>
        <v>32269631.852000006</v>
      </c>
      <c r="L17" s="28">
        <f t="shared" ref="L17" si="12">+L14+L15-L16</f>
        <v>94897363.851000011</v>
      </c>
      <c r="M17" s="28">
        <f>+M14+M15-M16</f>
        <v>14615608</v>
      </c>
      <c r="N17" s="29">
        <f t="shared" ref="N17" si="13">+N14+N15-N16</f>
        <v>69943690</v>
      </c>
      <c r="O17" s="27">
        <f t="shared" si="8"/>
        <v>34715063.378000006</v>
      </c>
      <c r="P17" s="28">
        <f t="shared" si="8"/>
        <v>102823982.57000001</v>
      </c>
      <c r="Q17" s="28">
        <f t="shared" si="8"/>
        <v>15075041</v>
      </c>
      <c r="R17" s="29">
        <f t="shared" si="8"/>
        <v>76751785</v>
      </c>
    </row>
    <row r="18" spans="2:18"/>
    <row r="19" spans="2:18">
      <c r="B19" s="31" t="s">
        <v>19</v>
      </c>
    </row>
  </sheetData>
  <mergeCells count="10">
    <mergeCell ref="B1:R1"/>
    <mergeCell ref="B2:R2"/>
    <mergeCell ref="B3:R3"/>
    <mergeCell ref="B5:R5"/>
    <mergeCell ref="B6:R6"/>
    <mergeCell ref="B8:B9"/>
    <mergeCell ref="C8:F8"/>
    <mergeCell ref="G8:J8"/>
    <mergeCell ref="K8:N8"/>
    <mergeCell ref="O8:R8"/>
  </mergeCells>
  <hyperlinks>
    <hyperlink ref="U5" location="INDEX!A1" display="GO TO INDEX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NL-5 CLAIMS SCH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2016-07-04T10:36:02Z</dcterms:created>
  <dcterms:modified xsi:type="dcterms:W3CDTF">2016-07-04T10:36:03Z</dcterms:modified>
</cp:coreProperties>
</file>