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23895" windowHeight="9855"/>
  </bookViews>
  <sheets>
    <sheet name="NL-6 COMM SCH" sheetId="1" r:id="rId1"/>
  </sheets>
  <externalReferences>
    <externalReference r:id="rId2"/>
  </externalReferences>
  <calcPr calcId="124519"/>
</workbook>
</file>

<file path=xl/calcChain.xml><?xml version="1.0" encoding="utf-8"?>
<calcChain xmlns="http://schemas.openxmlformats.org/spreadsheetml/2006/main">
  <c r="N21" i="1"/>
  <c r="M21"/>
  <c r="L21"/>
  <c r="K21"/>
  <c r="J21"/>
  <c r="I21"/>
  <c r="H21"/>
  <c r="G21"/>
  <c r="F21"/>
  <c r="E21"/>
  <c r="D21"/>
  <c r="C21"/>
  <c r="R20"/>
  <c r="Q20"/>
  <c r="P20"/>
  <c r="O20"/>
  <c r="R19"/>
  <c r="Q19"/>
  <c r="P19"/>
  <c r="O19"/>
  <c r="R18"/>
  <c r="Q18"/>
  <c r="P18"/>
  <c r="O18"/>
  <c r="R17"/>
  <c r="Q17"/>
  <c r="P17"/>
  <c r="O17"/>
  <c r="R16"/>
  <c r="R21" s="1"/>
  <c r="Q16"/>
  <c r="Q21" s="1"/>
  <c r="P16"/>
  <c r="P21" s="1"/>
  <c r="O16"/>
  <c r="O21" s="1"/>
  <c r="N14"/>
  <c r="M14"/>
  <c r="L14"/>
  <c r="K14"/>
  <c r="J14"/>
  <c r="I14"/>
  <c r="H14"/>
  <c r="G14"/>
  <c r="F14"/>
  <c r="E14"/>
  <c r="D14"/>
  <c r="C14"/>
  <c r="R13"/>
  <c r="Q13"/>
  <c r="P13"/>
  <c r="O13"/>
  <c r="R12"/>
  <c r="Q12"/>
  <c r="P12"/>
  <c r="O12"/>
  <c r="R11"/>
  <c r="R14" s="1"/>
  <c r="Q11"/>
  <c r="Q14" s="1"/>
  <c r="P11"/>
  <c r="P14" s="1"/>
  <c r="O11"/>
  <c r="O14" s="1"/>
  <c r="R9"/>
  <c r="Q9"/>
  <c r="P9"/>
  <c r="O9"/>
  <c r="N9"/>
  <c r="M9"/>
  <c r="L9"/>
  <c r="K9"/>
  <c r="J9"/>
  <c r="I9"/>
  <c r="H9"/>
  <c r="G9"/>
  <c r="F9"/>
  <c r="E9"/>
  <c r="D9"/>
  <c r="C9"/>
  <c r="B6"/>
</calcChain>
</file>

<file path=xl/sharedStrings.xml><?xml version="1.0" encoding="utf-8"?>
<sst xmlns="http://schemas.openxmlformats.org/spreadsheetml/2006/main" count="27" uniqueCount="24">
  <si>
    <t>NATIONAL INSURANCE COMPANY LIMITED</t>
  </si>
  <si>
    <t>Registration No. 58 and Date of Registration with IRDA - 25/02/2014</t>
  </si>
  <si>
    <t>CIN: U10200WB1906GOI001713</t>
  </si>
  <si>
    <t>GO TO INDEX</t>
  </si>
  <si>
    <t>FORM NL-6 COMMISSION SCHEDULE</t>
  </si>
  <si>
    <t>(IN Rs. '000)</t>
  </si>
  <si>
    <t>PARTICULARS</t>
  </si>
  <si>
    <t>FIRE BUSINESS</t>
  </si>
  <si>
    <t>MARINE BUSINESS</t>
  </si>
  <si>
    <t>MISCELLANEOUS BUSINESS</t>
  </si>
  <si>
    <t>TOTAL BUSINESS</t>
  </si>
  <si>
    <t>COMMISSION</t>
  </si>
  <si>
    <t>Direct</t>
  </si>
  <si>
    <t>Add - Reinsurance accepted</t>
  </si>
  <si>
    <t>Less - Commission on Reinsurance ceded</t>
  </si>
  <si>
    <t>NET COMMISSION</t>
  </si>
  <si>
    <t>Break-up of the expenses (Gross) incurred to procure business is indicated below:</t>
  </si>
  <si>
    <t>Agents</t>
  </si>
  <si>
    <t>Brokers</t>
  </si>
  <si>
    <t>Corporate Agency</t>
  </si>
  <si>
    <t>Referral</t>
  </si>
  <si>
    <t>Others (pl. specify)</t>
  </si>
  <si>
    <t>TOTAL</t>
  </si>
  <si>
    <t>Note: The profit/ commission, if any, are to be combined with the Re-insurance accepted or Re-insurance ceded figures.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</si>
</sst>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b/>
      <u/>
      <sz val="14"/>
      <color theme="1"/>
      <name val="Andalus"/>
      <family val="1"/>
    </font>
    <font>
      <sz val="11"/>
      <color theme="1"/>
      <name val="Andalus"/>
      <family val="1"/>
    </font>
    <font>
      <b/>
      <u/>
      <sz val="11"/>
      <color theme="1"/>
      <name val="Andalus"/>
      <family val="1"/>
    </font>
    <font>
      <u/>
      <sz val="11"/>
      <color theme="10"/>
      <name val="Calibri"/>
      <family val="2"/>
    </font>
    <font>
      <b/>
      <u/>
      <sz val="12"/>
      <color theme="10"/>
      <name val="Andalus"/>
      <family val="1"/>
    </font>
    <font>
      <b/>
      <sz val="11"/>
      <color theme="1"/>
      <name val="Andalus"/>
      <family val="1"/>
    </font>
    <font>
      <i/>
      <sz val="11"/>
      <color theme="1"/>
      <name val="Andalus"/>
      <family val="1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48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center"/>
    </xf>
    <xf numFmtId="0" fontId="5" fillId="0" borderId="0" xfId="1" applyFont="1" applyAlignment="1" applyProtection="1">
      <alignment horizontal="right"/>
    </xf>
    <xf numFmtId="0" fontId="6" fillId="0" borderId="0" xfId="0" applyFont="1" applyAlignment="1">
      <alignment horizontal="right"/>
    </xf>
    <xf numFmtId="0" fontId="6" fillId="2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wrapText="1"/>
    </xf>
    <xf numFmtId="0" fontId="6" fillId="2" borderId="7" xfId="0" applyFont="1" applyFill="1" applyBorder="1" applyAlignment="1">
      <alignment horizontal="center" wrapText="1"/>
    </xf>
    <xf numFmtId="0" fontId="6" fillId="2" borderId="8" xfId="0" applyFont="1" applyFill="1" applyBorder="1" applyAlignment="1">
      <alignment horizontal="center" wrapText="1"/>
    </xf>
    <xf numFmtId="0" fontId="6" fillId="0" borderId="5" xfId="0" applyFont="1" applyBorder="1"/>
    <xf numFmtId="0" fontId="2" fillId="0" borderId="9" xfId="0" applyFont="1" applyBorder="1"/>
    <xf numFmtId="0" fontId="2" fillId="0" borderId="10" xfId="0" applyFont="1" applyBorder="1"/>
    <xf numFmtId="0" fontId="2" fillId="0" borderId="11" xfId="0" applyFont="1" applyBorder="1"/>
    <xf numFmtId="0" fontId="2" fillId="0" borderId="5" xfId="0" applyFont="1" applyBorder="1"/>
    <xf numFmtId="1" fontId="2" fillId="0" borderId="9" xfId="0" applyNumberFormat="1" applyFont="1" applyFill="1" applyBorder="1"/>
    <xf numFmtId="1" fontId="2" fillId="0" borderId="10" xfId="0" applyNumberFormat="1" applyFont="1" applyFill="1" applyBorder="1"/>
    <xf numFmtId="1" fontId="2" fillId="0" borderId="11" xfId="0" applyNumberFormat="1" applyFont="1" applyFill="1" applyBorder="1"/>
    <xf numFmtId="0" fontId="2" fillId="0" borderId="12" xfId="0" applyFont="1" applyBorder="1"/>
    <xf numFmtId="1" fontId="2" fillId="0" borderId="13" xfId="0" applyNumberFormat="1" applyFont="1" applyFill="1" applyBorder="1"/>
    <xf numFmtId="1" fontId="2" fillId="0" borderId="14" xfId="0" applyNumberFormat="1" applyFont="1" applyFill="1" applyBorder="1"/>
    <xf numFmtId="1" fontId="2" fillId="0" borderId="15" xfId="0" applyNumberFormat="1" applyFont="1" applyFill="1" applyBorder="1"/>
    <xf numFmtId="0" fontId="6" fillId="0" borderId="16" xfId="0" applyFont="1" applyBorder="1"/>
    <xf numFmtId="1" fontId="6" fillId="0" borderId="17" xfId="0" applyNumberFormat="1" applyFont="1" applyBorder="1"/>
    <xf numFmtId="1" fontId="6" fillId="0" borderId="18" xfId="0" applyNumberFormat="1" applyFont="1" applyBorder="1"/>
    <xf numFmtId="1" fontId="6" fillId="0" borderId="19" xfId="0" applyNumberFormat="1" applyFont="1" applyBorder="1"/>
    <xf numFmtId="0" fontId="6" fillId="0" borderId="0" xfId="0" applyFont="1"/>
    <xf numFmtId="0" fontId="6" fillId="0" borderId="20" xfId="0" applyFont="1" applyBorder="1" applyAlignment="1">
      <alignment horizontal="left"/>
    </xf>
    <xf numFmtId="0" fontId="6" fillId="0" borderId="21" xfId="0" applyFont="1" applyBorder="1" applyAlignment="1">
      <alignment horizontal="left"/>
    </xf>
    <xf numFmtId="0" fontId="6" fillId="0" borderId="22" xfId="0" applyFont="1" applyBorder="1" applyAlignment="1">
      <alignment horizontal="left"/>
    </xf>
    <xf numFmtId="0" fontId="2" fillId="0" borderId="23" xfId="0" applyFont="1" applyBorder="1"/>
    <xf numFmtId="0" fontId="2" fillId="0" borderId="24" xfId="0" applyFont="1" applyBorder="1"/>
    <xf numFmtId="1" fontId="2" fillId="0" borderId="25" xfId="0" applyNumberFormat="1" applyFont="1" applyBorder="1"/>
    <xf numFmtId="0" fontId="2" fillId="0" borderId="25" xfId="0" applyFont="1" applyBorder="1"/>
    <xf numFmtId="0" fontId="2" fillId="0" borderId="26" xfId="0" applyFont="1" applyBorder="1"/>
    <xf numFmtId="1" fontId="2" fillId="0" borderId="10" xfId="0" applyNumberFormat="1" applyFont="1" applyBorder="1"/>
    <xf numFmtId="0" fontId="2" fillId="0" borderId="15" xfId="0" applyFont="1" applyBorder="1"/>
    <xf numFmtId="0" fontId="2" fillId="0" borderId="13" xfId="0" applyFont="1" applyBorder="1"/>
    <xf numFmtId="0" fontId="2" fillId="0" borderId="14" xfId="0" applyFont="1" applyBorder="1"/>
    <xf numFmtId="1" fontId="2" fillId="0" borderId="13" xfId="0" applyNumberFormat="1" applyFont="1" applyBorder="1"/>
    <xf numFmtId="0" fontId="6" fillId="0" borderId="17" xfId="0" applyFont="1" applyBorder="1"/>
    <xf numFmtId="0" fontId="6" fillId="0" borderId="18" xfId="0" applyFont="1" applyBorder="1"/>
    <xf numFmtId="0" fontId="6" fillId="0" borderId="19" xfId="0" applyFont="1" applyBorder="1"/>
    <xf numFmtId="0" fontId="7" fillId="0" borderId="0" xfId="0" applyFont="1"/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FINAL%20ACCOUNTS%2015-16\4TH.QUTR.2015-16\PUBLIC%20DISCLOSURE%20Q4%202014-15\PUBLIC%20DISCLOSURE%20-%204th%20QUARTER%202015-16%20-%20NATIONAL%20INSURANCE%20-%20Copy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INDEX"/>
      <sheetName val="NL-1 REV ACC"/>
      <sheetName val="NL-2- P&amp;L "/>
      <sheetName val="NL-3- BAL SHEET "/>
      <sheetName val="NL-4 PREM SCH"/>
      <sheetName val="NL-5 CLAIMS SCH"/>
      <sheetName val="NL-6 COMM SCH"/>
      <sheetName val="NL-7 OP. EXP SCH "/>
      <sheetName val="NL-8 SH CAP SCH"/>
      <sheetName val="NL-9 SH CAP HOLDING PATTERN"/>
      <sheetName val="NL-20 RECPT AND PAYMT"/>
      <sheetName val="NL-10 RESERVES &amp; SURPLUS "/>
      <sheetName val="NL-11 BORROWINGS"/>
      <sheetName val="NL-12 INVESTMENT "/>
      <sheetName val="NL-13 LOANS "/>
      <sheetName val="NL-14 FIXED ASSETS "/>
      <sheetName val="NL-15 CASH &amp; BANK "/>
      <sheetName val="NL-16 ADVANCES &amp; OTHER ASSE "/>
      <sheetName val="NL-17 CURRENT LIABILITIES "/>
      <sheetName val="NL-18 PROVISIONS "/>
      <sheetName val="NL-19 MISC EXP "/>
      <sheetName val="NL-21-STATEMENT OF LIAB"/>
      <sheetName val="NL-26-CLAIMS INFO-KG TABLE I"/>
      <sheetName val="NL-30 ANALYTICAL RATIOS "/>
      <sheetName val="NL-31-RELATED PARTY TRANSACTION"/>
      <sheetName val="NL-33 SOLVENCY - KG II"/>
    </sheetNames>
    <sheetDataSet>
      <sheetData sheetId="0">
        <row r="1">
          <cell r="C1" t="str">
            <v>31.03.2016</v>
          </cell>
          <cell r="D1" t="str">
            <v>31 March 2016</v>
          </cell>
          <cell r="E1" t="str">
            <v>31.03.2015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7">
    <tabColor rgb="FFFFC000"/>
  </sheetPr>
  <dimension ref="A1:U23"/>
  <sheetViews>
    <sheetView showGridLines="0" showZeros="0" tabSelected="1" workbookViewId="0"/>
  </sheetViews>
  <sheetFormatPr defaultColWidth="0" defaultRowHeight="21" customHeight="1" zeroHeight="1"/>
  <cols>
    <col min="1" max="1" width="5.5703125" style="2" customWidth="1"/>
    <col min="2" max="2" width="57" style="2" customWidth="1"/>
    <col min="3" max="18" width="17.7109375" style="2" customWidth="1"/>
    <col min="19" max="20" width="9.140625" style="2" customWidth="1"/>
    <col min="21" max="21" width="16.7109375" style="2" bestFit="1" customWidth="1"/>
    <col min="22" max="16384" width="9.140625" style="2" hidden="1"/>
  </cols>
  <sheetData>
    <row r="1" spans="2:21" ht="25.5"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</row>
    <row r="2" spans="2:21">
      <c r="B2" s="3" t="s">
        <v>1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</row>
    <row r="3" spans="2:21">
      <c r="B3" s="3" t="s">
        <v>2</v>
      </c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</row>
    <row r="4" spans="2:21" ht="22.5">
      <c r="U4" s="4" t="s">
        <v>3</v>
      </c>
    </row>
    <row r="5" spans="2:21">
      <c r="B5" s="3" t="s">
        <v>4</v>
      </c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</row>
    <row r="6" spans="2:21">
      <c r="B6" s="3" t="str">
        <f>"Commission for the period ended " &amp;[1]INDEX!D1</f>
        <v>Commission for the period ended 31 March 2016</v>
      </c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</row>
    <row r="7" spans="2:21" ht="21.75" thickBot="1">
      <c r="F7" s="5" t="s">
        <v>5</v>
      </c>
      <c r="J7" s="5" t="s">
        <v>5</v>
      </c>
      <c r="N7" s="5" t="s">
        <v>5</v>
      </c>
      <c r="R7" s="5" t="s">
        <v>5</v>
      </c>
    </row>
    <row r="8" spans="2:21">
      <c r="B8" s="6" t="s">
        <v>6</v>
      </c>
      <c r="C8" s="7" t="s">
        <v>7</v>
      </c>
      <c r="D8" s="8"/>
      <c r="E8" s="8"/>
      <c r="F8" s="9"/>
      <c r="G8" s="7" t="s">
        <v>8</v>
      </c>
      <c r="H8" s="8"/>
      <c r="I8" s="8"/>
      <c r="J8" s="9"/>
      <c r="K8" s="7" t="s">
        <v>9</v>
      </c>
      <c r="L8" s="8"/>
      <c r="M8" s="8"/>
      <c r="N8" s="9"/>
      <c r="O8" s="7" t="s">
        <v>10</v>
      </c>
      <c r="P8" s="8"/>
      <c r="Q8" s="8"/>
      <c r="R8" s="9"/>
    </row>
    <row r="9" spans="2:21" ht="63.75" thickBot="1">
      <c r="B9" s="10"/>
      <c r="C9" s="11" t="str">
        <f>"For the Quarter ended " &amp;[1]INDEX!$C$1</f>
        <v>For the Quarter ended 31.03.2016</v>
      </c>
      <c r="D9" s="12" t="str">
        <f>"Upto the Quarter ended " &amp;[1]INDEX!$C$1</f>
        <v>Upto the Quarter ended 31.03.2016</v>
      </c>
      <c r="E9" s="12" t="str">
        <f>"For the Quarter ended " &amp;[1]INDEX!$E$1</f>
        <v>For the Quarter ended 31.03.2015</v>
      </c>
      <c r="F9" s="13" t="str">
        <f>"Upto the Quarter ended " &amp;[1]INDEX!$E$1</f>
        <v>Upto the Quarter ended 31.03.2015</v>
      </c>
      <c r="G9" s="11" t="str">
        <f>"For the Quarter ended " &amp;[1]INDEX!$C$1</f>
        <v>For the Quarter ended 31.03.2016</v>
      </c>
      <c r="H9" s="12" t="str">
        <f>"Upto the Quarter ended " &amp;[1]INDEX!$C$1</f>
        <v>Upto the Quarter ended 31.03.2016</v>
      </c>
      <c r="I9" s="12" t="str">
        <f>"For the Quarter ended " &amp;[1]INDEX!$E$1</f>
        <v>For the Quarter ended 31.03.2015</v>
      </c>
      <c r="J9" s="13" t="str">
        <f>"Upto the Quarter ended " &amp;[1]INDEX!$E$1</f>
        <v>Upto the Quarter ended 31.03.2015</v>
      </c>
      <c r="K9" s="11" t="str">
        <f>"For the Quarter ended " &amp;[1]INDEX!$C$1</f>
        <v>For the Quarter ended 31.03.2016</v>
      </c>
      <c r="L9" s="12" t="str">
        <f>"Upto the Quarter ended " &amp;[1]INDEX!$C$1</f>
        <v>Upto the Quarter ended 31.03.2016</v>
      </c>
      <c r="M9" s="12" t="str">
        <f>"For the Quarter ended " &amp;[1]INDEX!$E$1</f>
        <v>For the Quarter ended 31.03.2015</v>
      </c>
      <c r="N9" s="13" t="str">
        <f>"Upto the Quarter ended " &amp;[1]INDEX!$E$1</f>
        <v>Upto the Quarter ended 31.03.2015</v>
      </c>
      <c r="O9" s="11" t="str">
        <f>"For the Quarter ended " &amp;[1]INDEX!$C$1</f>
        <v>For the Quarter ended 31.03.2016</v>
      </c>
      <c r="P9" s="12" t="str">
        <f>"Upto the Quarter ended " &amp;[1]INDEX!$C$1</f>
        <v>Upto the Quarter ended 31.03.2016</v>
      </c>
      <c r="Q9" s="12" t="str">
        <f>"For the Quarter ended " &amp;[1]INDEX!$E$1</f>
        <v>For the Quarter ended 31.03.2015</v>
      </c>
      <c r="R9" s="13" t="str">
        <f>"Upto the Quarter ended " &amp;[1]INDEX!$E$1</f>
        <v>Upto the Quarter ended 31.03.2015</v>
      </c>
    </row>
    <row r="10" spans="2:21">
      <c r="B10" s="14" t="s">
        <v>11</v>
      </c>
      <c r="C10" s="15"/>
      <c r="D10" s="16"/>
      <c r="E10" s="16"/>
      <c r="F10" s="17"/>
      <c r="G10" s="15"/>
      <c r="H10" s="16"/>
      <c r="I10" s="16"/>
      <c r="J10" s="17"/>
      <c r="K10" s="15"/>
      <c r="L10" s="16"/>
      <c r="M10" s="16"/>
      <c r="N10" s="17"/>
      <c r="O10" s="15"/>
      <c r="P10" s="16"/>
      <c r="Q10" s="16"/>
      <c r="R10" s="17"/>
    </row>
    <row r="11" spans="2:21">
      <c r="B11" s="18" t="s">
        <v>12</v>
      </c>
      <c r="C11" s="19">
        <v>165703.29699999996</v>
      </c>
      <c r="D11" s="20">
        <v>606526.33799999999</v>
      </c>
      <c r="E11" s="20">
        <v>169130</v>
      </c>
      <c r="F11" s="21">
        <v>594516</v>
      </c>
      <c r="G11" s="19">
        <v>60599.619999999995</v>
      </c>
      <c r="H11" s="20">
        <v>240109.59899999999</v>
      </c>
      <c r="I11" s="20">
        <v>57841</v>
      </c>
      <c r="J11" s="21">
        <v>254130</v>
      </c>
      <c r="K11" s="19">
        <v>1571393.3109999998</v>
      </c>
      <c r="L11" s="20">
        <v>5823717.6710000001</v>
      </c>
      <c r="M11" s="20">
        <v>1618751</v>
      </c>
      <c r="N11" s="21">
        <v>5572813</v>
      </c>
      <c r="O11" s="19">
        <f t="shared" ref="O11:R13" si="0">+C11+G11+K11</f>
        <v>1797696.2279999997</v>
      </c>
      <c r="P11" s="20">
        <f t="shared" si="0"/>
        <v>6670353.608</v>
      </c>
      <c r="Q11" s="20">
        <f t="shared" si="0"/>
        <v>1845722</v>
      </c>
      <c r="R11" s="21">
        <f t="shared" si="0"/>
        <v>6421459</v>
      </c>
    </row>
    <row r="12" spans="2:21">
      <c r="B12" s="18" t="s">
        <v>13</v>
      </c>
      <c r="C12" s="19">
        <v>84642.631000000023</v>
      </c>
      <c r="D12" s="20">
        <v>343350.12300000002</v>
      </c>
      <c r="E12" s="20">
        <v>140059</v>
      </c>
      <c r="F12" s="21">
        <v>346567</v>
      </c>
      <c r="G12" s="19">
        <v>5363.5980000000018</v>
      </c>
      <c r="H12" s="20">
        <v>23970.215</v>
      </c>
      <c r="I12" s="20">
        <v>44908</v>
      </c>
      <c r="J12" s="21">
        <v>58579</v>
      </c>
      <c r="K12" s="19">
        <v>85294.067999999999</v>
      </c>
      <c r="L12" s="20">
        <v>271928.071</v>
      </c>
      <c r="M12" s="20">
        <v>114356</v>
      </c>
      <c r="N12" s="21">
        <v>313907</v>
      </c>
      <c r="O12" s="19">
        <f t="shared" si="0"/>
        <v>175300.29700000002</v>
      </c>
      <c r="P12" s="20">
        <f t="shared" si="0"/>
        <v>639248.40899999999</v>
      </c>
      <c r="Q12" s="20">
        <f t="shared" si="0"/>
        <v>299323</v>
      </c>
      <c r="R12" s="21">
        <f t="shared" si="0"/>
        <v>719053</v>
      </c>
    </row>
    <row r="13" spans="2:21" ht="21.75" thickBot="1">
      <c r="B13" s="22" t="s">
        <v>14</v>
      </c>
      <c r="C13" s="19">
        <v>92886.955999999991</v>
      </c>
      <c r="D13" s="20">
        <v>218089.57699999999</v>
      </c>
      <c r="E13" s="23">
        <v>151985</v>
      </c>
      <c r="F13" s="24">
        <v>331558</v>
      </c>
      <c r="G13" s="25">
        <v>20265.769</v>
      </c>
      <c r="H13" s="23">
        <v>137059.348</v>
      </c>
      <c r="I13" s="23">
        <v>36571</v>
      </c>
      <c r="J13" s="24">
        <v>105627</v>
      </c>
      <c r="K13" s="25">
        <v>223842.76599999995</v>
      </c>
      <c r="L13" s="23">
        <v>755875.33499999996</v>
      </c>
      <c r="M13" s="23">
        <v>519442</v>
      </c>
      <c r="N13" s="24">
        <v>1057433</v>
      </c>
      <c r="O13" s="25">
        <f t="shared" si="0"/>
        <v>336995.49099999992</v>
      </c>
      <c r="P13" s="23">
        <f t="shared" si="0"/>
        <v>1111024.26</v>
      </c>
      <c r="Q13" s="23">
        <f t="shared" si="0"/>
        <v>707998</v>
      </c>
      <c r="R13" s="24">
        <f t="shared" si="0"/>
        <v>1494618</v>
      </c>
    </row>
    <row r="14" spans="2:21" s="30" customFormat="1" ht="21.75" thickBot="1">
      <c r="B14" s="26" t="s">
        <v>15</v>
      </c>
      <c r="C14" s="27">
        <f>+C11+C12-C13</f>
        <v>157458.97200000001</v>
      </c>
      <c r="D14" s="28">
        <f t="shared" ref="D14:R14" si="1">+D11+D12-D13</f>
        <v>731786.88400000008</v>
      </c>
      <c r="E14" s="28">
        <f>+E11+E12-E13</f>
        <v>157204</v>
      </c>
      <c r="F14" s="29">
        <f t="shared" si="1"/>
        <v>609525</v>
      </c>
      <c r="G14" s="27">
        <f>+G11+G12-G13</f>
        <v>45697.448999999993</v>
      </c>
      <c r="H14" s="28">
        <f t="shared" si="1"/>
        <v>127020.46600000001</v>
      </c>
      <c r="I14" s="28">
        <f>+I11+I12-I13</f>
        <v>66178</v>
      </c>
      <c r="J14" s="29">
        <f t="shared" si="1"/>
        <v>207082</v>
      </c>
      <c r="K14" s="27">
        <f>+K11+K12-K13</f>
        <v>1432844.6129999999</v>
      </c>
      <c r="L14" s="28">
        <f t="shared" si="1"/>
        <v>5339770.4070000006</v>
      </c>
      <c r="M14" s="28">
        <f>+M11+M12-M13</f>
        <v>1213665</v>
      </c>
      <c r="N14" s="29">
        <f t="shared" si="1"/>
        <v>4829287</v>
      </c>
      <c r="O14" s="27">
        <f t="shared" si="1"/>
        <v>1636001.0339999998</v>
      </c>
      <c r="P14" s="28">
        <f t="shared" si="1"/>
        <v>6198577.7570000002</v>
      </c>
      <c r="Q14" s="28">
        <f t="shared" si="1"/>
        <v>1437047</v>
      </c>
      <c r="R14" s="29">
        <f t="shared" si="1"/>
        <v>5645894</v>
      </c>
    </row>
    <row r="15" spans="2:21" s="30" customFormat="1" ht="21.75" thickBot="1">
      <c r="B15" s="31" t="s">
        <v>16</v>
      </c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32"/>
      <c r="P15" s="32"/>
      <c r="Q15" s="32"/>
      <c r="R15" s="33"/>
    </row>
    <row r="16" spans="2:21">
      <c r="B16" s="34" t="s">
        <v>17</v>
      </c>
      <c r="C16" s="35"/>
      <c r="D16" s="36"/>
      <c r="E16" s="37"/>
      <c r="F16" s="38"/>
      <c r="G16" s="35"/>
      <c r="H16" s="36"/>
      <c r="I16" s="37"/>
      <c r="J16" s="38"/>
      <c r="K16" s="35"/>
      <c r="L16" s="36"/>
      <c r="M16" s="37"/>
      <c r="N16" s="38"/>
      <c r="O16" s="35">
        <f t="shared" ref="O16:R20" si="2">+C16+G16+K16</f>
        <v>0</v>
      </c>
      <c r="P16" s="36">
        <f t="shared" si="2"/>
        <v>0</v>
      </c>
      <c r="Q16" s="37">
        <f t="shared" si="2"/>
        <v>0</v>
      </c>
      <c r="R16" s="38">
        <f t="shared" si="2"/>
        <v>0</v>
      </c>
    </row>
    <row r="17" spans="2:18">
      <c r="B17" s="18" t="s">
        <v>18</v>
      </c>
      <c r="C17" s="15"/>
      <c r="D17" s="39"/>
      <c r="E17" s="16"/>
      <c r="F17" s="17"/>
      <c r="G17" s="15"/>
      <c r="H17" s="39"/>
      <c r="I17" s="16"/>
      <c r="J17" s="17"/>
      <c r="K17" s="15"/>
      <c r="L17" s="39"/>
      <c r="M17" s="16"/>
      <c r="N17" s="17"/>
      <c r="O17" s="15">
        <f t="shared" si="2"/>
        <v>0</v>
      </c>
      <c r="P17" s="39">
        <f t="shared" si="2"/>
        <v>0</v>
      </c>
      <c r="Q17" s="16">
        <f t="shared" si="2"/>
        <v>0</v>
      </c>
      <c r="R17" s="17">
        <f t="shared" si="2"/>
        <v>0</v>
      </c>
    </row>
    <row r="18" spans="2:18">
      <c r="B18" s="18" t="s">
        <v>19</v>
      </c>
      <c r="C18" s="15"/>
      <c r="D18" s="39"/>
      <c r="E18" s="16"/>
      <c r="F18" s="17"/>
      <c r="G18" s="15"/>
      <c r="H18" s="39"/>
      <c r="I18" s="16"/>
      <c r="J18" s="17"/>
      <c r="K18" s="15"/>
      <c r="L18" s="39"/>
      <c r="M18" s="16"/>
      <c r="N18" s="17"/>
      <c r="O18" s="15">
        <f t="shared" si="2"/>
        <v>0</v>
      </c>
      <c r="P18" s="39">
        <f t="shared" si="2"/>
        <v>0</v>
      </c>
      <c r="Q18" s="16">
        <f t="shared" si="2"/>
        <v>0</v>
      </c>
      <c r="R18" s="17">
        <f t="shared" si="2"/>
        <v>0</v>
      </c>
    </row>
    <row r="19" spans="2:18">
      <c r="B19" s="18" t="s">
        <v>20</v>
      </c>
      <c r="C19" s="15"/>
      <c r="D19" s="39"/>
      <c r="E19" s="16"/>
      <c r="F19" s="17"/>
      <c r="G19" s="15"/>
      <c r="H19" s="39"/>
      <c r="I19" s="16"/>
      <c r="J19" s="17"/>
      <c r="K19" s="15"/>
      <c r="L19" s="39"/>
      <c r="M19" s="16"/>
      <c r="N19" s="17"/>
      <c r="O19" s="15">
        <f t="shared" si="2"/>
        <v>0</v>
      </c>
      <c r="P19" s="39">
        <f t="shared" si="2"/>
        <v>0</v>
      </c>
      <c r="Q19" s="16">
        <f t="shared" si="2"/>
        <v>0</v>
      </c>
      <c r="R19" s="17">
        <f t="shared" si="2"/>
        <v>0</v>
      </c>
    </row>
    <row r="20" spans="2:18" ht="21.75" thickBot="1">
      <c r="B20" s="22" t="s">
        <v>21</v>
      </c>
      <c r="C20" s="40"/>
      <c r="D20" s="39"/>
      <c r="E20" s="41"/>
      <c r="F20" s="42"/>
      <c r="G20" s="40"/>
      <c r="H20" s="39"/>
      <c r="I20" s="41"/>
      <c r="J20" s="42"/>
      <c r="K20" s="40"/>
      <c r="L20" s="39"/>
      <c r="M20" s="41"/>
      <c r="N20" s="42"/>
      <c r="O20" s="40">
        <f t="shared" si="2"/>
        <v>0</v>
      </c>
      <c r="P20" s="43">
        <f t="shared" si="2"/>
        <v>0</v>
      </c>
      <c r="Q20" s="41">
        <f t="shared" si="2"/>
        <v>0</v>
      </c>
      <c r="R20" s="42">
        <f t="shared" si="2"/>
        <v>0</v>
      </c>
    </row>
    <row r="21" spans="2:18" s="30" customFormat="1" ht="21.75" thickBot="1">
      <c r="B21" s="26" t="s">
        <v>22</v>
      </c>
      <c r="C21" s="44">
        <f>SUM(C16:C20)</f>
        <v>0</v>
      </c>
      <c r="D21" s="28">
        <f t="shared" ref="D21:R21" si="3">SUM(D16:D20)</f>
        <v>0</v>
      </c>
      <c r="E21" s="45">
        <f t="shared" si="3"/>
        <v>0</v>
      </c>
      <c r="F21" s="46">
        <f t="shared" si="3"/>
        <v>0</v>
      </c>
      <c r="G21" s="44">
        <f t="shared" si="3"/>
        <v>0</v>
      </c>
      <c r="H21" s="45">
        <f t="shared" si="3"/>
        <v>0</v>
      </c>
      <c r="I21" s="45">
        <f t="shared" si="3"/>
        <v>0</v>
      </c>
      <c r="J21" s="46">
        <f t="shared" si="3"/>
        <v>0</v>
      </c>
      <c r="K21" s="44">
        <f t="shared" si="3"/>
        <v>0</v>
      </c>
      <c r="L21" s="45">
        <f t="shared" si="3"/>
        <v>0</v>
      </c>
      <c r="M21" s="45">
        <f t="shared" si="3"/>
        <v>0</v>
      </c>
      <c r="N21" s="46">
        <f t="shared" si="3"/>
        <v>0</v>
      </c>
      <c r="O21" s="44">
        <f t="shared" si="3"/>
        <v>0</v>
      </c>
      <c r="P21" s="45">
        <f t="shared" si="3"/>
        <v>0</v>
      </c>
      <c r="Q21" s="45">
        <f t="shared" si="3"/>
        <v>0</v>
      </c>
      <c r="R21" s="46">
        <f t="shared" si="3"/>
        <v>0</v>
      </c>
    </row>
    <row r="22" spans="2:18"/>
    <row r="23" spans="2:18">
      <c r="B23" s="47" t="s">
        <v>23</v>
      </c>
    </row>
  </sheetData>
  <mergeCells count="11">
    <mergeCell ref="B15:R15"/>
    <mergeCell ref="B1:R1"/>
    <mergeCell ref="B2:R2"/>
    <mergeCell ref="B3:R3"/>
    <mergeCell ref="B5:R5"/>
    <mergeCell ref="B6:R6"/>
    <mergeCell ref="B8:B9"/>
    <mergeCell ref="C8:F8"/>
    <mergeCell ref="G8:J8"/>
    <mergeCell ref="K8:N8"/>
    <mergeCell ref="O8:R8"/>
  </mergeCells>
  <hyperlinks>
    <hyperlink ref="U4" location="INDEX!A1" display="GO TO INDEX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NL-6 COMM SCH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73870</dc:creator>
  <cp:lastModifiedBy>73870</cp:lastModifiedBy>
  <dcterms:created xsi:type="dcterms:W3CDTF">2016-07-04T10:36:03Z</dcterms:created>
  <dcterms:modified xsi:type="dcterms:W3CDTF">2016-07-04T10:36:03Z</dcterms:modified>
</cp:coreProperties>
</file>