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5 CLAIMS SCH" sheetId="1" r:id="rId1"/>
  </sheets>
  <calcPr calcId="124519"/>
</workbook>
</file>

<file path=xl/calcChain.xml><?xml version="1.0" encoding="utf-8"?>
<calcChain xmlns="http://schemas.openxmlformats.org/spreadsheetml/2006/main">
  <c r="AB16" i="1"/>
  <c r="BL16" s="1"/>
  <c r="Q16"/>
  <c r="P16"/>
  <c r="Q15"/>
  <c r="P15"/>
  <c r="AC13"/>
  <c r="P13"/>
  <c r="AD12"/>
  <c r="BN12" s="1"/>
  <c r="AB12"/>
  <c r="BI14"/>
  <c r="BH14"/>
  <c r="BD14"/>
  <c r="BD17" s="1"/>
  <c r="AT14"/>
  <c r="AT17" s="1"/>
  <c r="AR14"/>
  <c r="AN14"/>
  <c r="AN17" s="1"/>
  <c r="Y14"/>
  <c r="X14"/>
  <c r="T14"/>
  <c r="T17" s="1"/>
  <c r="F14"/>
  <c r="F17" s="1"/>
  <c r="D14"/>
  <c r="AI14" l="1"/>
  <c r="AI17" s="1"/>
  <c r="AM14"/>
  <c r="AM17" s="1"/>
  <c r="BH17"/>
  <c r="BL12"/>
  <c r="O13"/>
  <c r="C14"/>
  <c r="C17" s="1"/>
  <c r="H14"/>
  <c r="H17" s="1"/>
  <c r="N14"/>
  <c r="N17" s="1"/>
  <c r="W14"/>
  <c r="W17" s="1"/>
  <c r="AF14"/>
  <c r="AF17" s="1"/>
  <c r="AL14"/>
  <c r="AL17" s="1"/>
  <c r="AQ14"/>
  <c r="AQ17" s="1"/>
  <c r="AV14"/>
  <c r="AV17" s="1"/>
  <c r="BB14"/>
  <c r="BB17" s="1"/>
  <c r="BG14"/>
  <c r="BG17" s="1"/>
  <c r="AA12"/>
  <c r="BK12" s="1"/>
  <c r="BO12" s="1"/>
  <c r="AB13"/>
  <c r="BL13" s="1"/>
  <c r="O15"/>
  <c r="BO15" s="1"/>
  <c r="K14"/>
  <c r="K17" s="1"/>
  <c r="AY14"/>
  <c r="AY17" s="1"/>
  <c r="O12"/>
  <c r="AA15"/>
  <c r="BK15" s="1"/>
  <c r="D17"/>
  <c r="X17"/>
  <c r="AR17"/>
  <c r="BC14"/>
  <c r="BC17" s="1"/>
  <c r="AA16"/>
  <c r="BK16" s="1"/>
  <c r="G14"/>
  <c r="L14"/>
  <c r="L17" s="1"/>
  <c r="V14"/>
  <c r="V17" s="1"/>
  <c r="AE14"/>
  <c r="AE17" s="1"/>
  <c r="AJ14"/>
  <c r="AJ17" s="1"/>
  <c r="AO14"/>
  <c r="AO17" s="1"/>
  <c r="AU14"/>
  <c r="AU17" s="1"/>
  <c r="AZ14"/>
  <c r="AZ17" s="1"/>
  <c r="BE14"/>
  <c r="BE17" s="1"/>
  <c r="P12"/>
  <c r="BP12" s="1"/>
  <c r="BP13"/>
  <c r="R13"/>
  <c r="AA13"/>
  <c r="BK13" s="1"/>
  <c r="AB15"/>
  <c r="BL15" s="1"/>
  <c r="BP15" s="1"/>
  <c r="O16"/>
  <c r="AC16"/>
  <c r="BM16" s="1"/>
  <c r="Y17"/>
  <c r="BI17"/>
  <c r="BO13"/>
  <c r="AG14"/>
  <c r="AG17" s="1"/>
  <c r="AW14"/>
  <c r="AW17" s="1"/>
  <c r="BM13"/>
  <c r="BP16"/>
  <c r="Q12"/>
  <c r="AC15"/>
  <c r="BM15" s="1"/>
  <c r="BQ15" s="1"/>
  <c r="BO16"/>
  <c r="R11"/>
  <c r="AD11"/>
  <c r="AD13"/>
  <c r="BN13" s="1"/>
  <c r="J14"/>
  <c r="J17" s="1"/>
  <c r="Z14"/>
  <c r="Z17" s="1"/>
  <c r="AH14"/>
  <c r="AH17" s="1"/>
  <c r="AP14"/>
  <c r="AP17" s="1"/>
  <c r="AX14"/>
  <c r="AX17" s="1"/>
  <c r="BF14"/>
  <c r="BF17" s="1"/>
  <c r="R15"/>
  <c r="AD16"/>
  <c r="BN16" s="1"/>
  <c r="M14"/>
  <c r="M17" s="1"/>
  <c r="AK14"/>
  <c r="AK17" s="1"/>
  <c r="AS14"/>
  <c r="AS17" s="1"/>
  <c r="BA14"/>
  <c r="BA17" s="1"/>
  <c r="AC12"/>
  <c r="BM12" s="1"/>
  <c r="Q13"/>
  <c r="BQ13" s="1"/>
  <c r="BQ16"/>
  <c r="P11"/>
  <c r="AB11"/>
  <c r="R12"/>
  <c r="BR12" s="1"/>
  <c r="BJ14"/>
  <c r="BJ17" s="1"/>
  <c r="AD15"/>
  <c r="BN15" s="1"/>
  <c r="BR15" s="1"/>
  <c r="R16"/>
  <c r="BR16" s="1"/>
  <c r="O11"/>
  <c r="O14" s="1"/>
  <c r="O17" s="1"/>
  <c r="AA11"/>
  <c r="R14" l="1"/>
  <c r="R17" s="1"/>
  <c r="P14"/>
  <c r="P17" s="1"/>
  <c r="G17"/>
  <c r="BR13"/>
  <c r="S14"/>
  <c r="S17" s="1"/>
  <c r="AA14"/>
  <c r="AA17" s="1"/>
  <c r="BK11"/>
  <c r="E14"/>
  <c r="E17" s="1"/>
  <c r="AD14"/>
  <c r="AD17" s="1"/>
  <c r="BN11"/>
  <c r="BN14" s="1"/>
  <c r="BN17" s="1"/>
  <c r="U14"/>
  <c r="U17" s="1"/>
  <c r="AC11"/>
  <c r="AB14"/>
  <c r="AB17" s="1"/>
  <c r="BL11"/>
  <c r="I14"/>
  <c r="I17" s="1"/>
  <c r="BQ12"/>
  <c r="Q11"/>
  <c r="Q14" s="1"/>
  <c r="Q17" s="1"/>
  <c r="BR11" l="1"/>
  <c r="BR14" s="1"/>
  <c r="BR17" s="1"/>
  <c r="AC14"/>
  <c r="AC17" s="1"/>
  <c r="BM11"/>
  <c r="BL14"/>
  <c r="BL17" s="1"/>
  <c r="BP11"/>
  <c r="BP14" s="1"/>
  <c r="BP17" s="1"/>
  <c r="BK14"/>
  <c r="BK17" s="1"/>
  <c r="BO11"/>
  <c r="BO14" s="1"/>
  <c r="BO17" s="1"/>
  <c r="BM14" l="1"/>
  <c r="BM17" s="1"/>
  <c r="BQ11"/>
  <c r="BQ14" s="1"/>
  <c r="BQ17" s="1"/>
</calcChain>
</file>

<file path=xl/sharedStrings.xml><?xml version="1.0" encoding="utf-8"?>
<sst xmlns="http://schemas.openxmlformats.org/spreadsheetml/2006/main" count="105" uniqueCount="38">
  <si>
    <t>NATIONAL INSURANCE COMPANY LIMITED</t>
  </si>
  <si>
    <t>CIN: U10200WB1906GOI001713</t>
  </si>
  <si>
    <t>FORM NL-5 CLAIMS SCHEDULE</t>
  </si>
  <si>
    <t>GO TO INDEX</t>
  </si>
  <si>
    <t>(IN Rs. '000)</t>
  </si>
  <si>
    <t>PARTICULARS</t>
  </si>
  <si>
    <t>FIRE BUSINESS</t>
  </si>
  <si>
    <t>MARINE CARGO</t>
  </si>
  <si>
    <t>MARINE HULL</t>
  </si>
  <si>
    <t>MARINE TOTAL</t>
  </si>
  <si>
    <t>MOTOR OD</t>
  </si>
  <si>
    <t>MOTOR TP</t>
  </si>
  <si>
    <t>TOTAL MOTOR</t>
  </si>
  <si>
    <t>HEALTH</t>
  </si>
  <si>
    <t>PUBLICLIABILITY</t>
  </si>
  <si>
    <t>PERSONAL ACCIDENT</t>
  </si>
  <si>
    <t>AVIATION</t>
  </si>
  <si>
    <t>ENGINEERING</t>
  </si>
  <si>
    <t>EMPLOYERS LIABILITY</t>
  </si>
  <si>
    <t>RNTB</t>
  </si>
  <si>
    <t>MISC OTHERS</t>
  </si>
  <si>
    <t>MISC TOTAL</t>
  </si>
  <si>
    <t>TOTAL BUSINESS</t>
  </si>
  <si>
    <t>CLAIMS PAID</t>
  </si>
  <si>
    <t>Direct claims</t>
  </si>
  <si>
    <t>Add - Claims Outstanding at the end of the year</t>
  </si>
  <si>
    <t>Less - Claims Outstanding at the beginning of the year</t>
  </si>
  <si>
    <t>GROSS INCURRED CLAIMS</t>
  </si>
  <si>
    <t>Add - Re-insurance accepted to direct claims *</t>
  </si>
  <si>
    <t>Less - Re-insurance Ceded to claims paid *</t>
  </si>
  <si>
    <t>TOTAL CLAIMS INCURRED</t>
  </si>
  <si>
    <t>* Includes reinsurance accepted / ceded to Claims Outstanding</t>
  </si>
  <si>
    <t>Registration No. 58 and Date of Renewal of Registration with IRDA - 28/12/2015</t>
  </si>
  <si>
    <t>Claims Incurred (Net) for the period ended 31 DECEMBER 2016</t>
  </si>
  <si>
    <t xml:space="preserve">For the Quarter ended </t>
  </si>
  <si>
    <t xml:space="preserve">Upto the Quarter ended </t>
  </si>
  <si>
    <t>For the Quarter ended 31.12.2015</t>
  </si>
  <si>
    <t>Upto the Quarter ended 31.12.2015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</si>
</sst>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2" fillId="0" borderId="0" xfId="0" applyFont="1"/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0" xfId="0" applyFont="1" applyFill="1"/>
    <xf numFmtId="0" fontId="2" fillId="0" borderId="6" xfId="0" applyFont="1" applyFill="1" applyBorder="1"/>
    <xf numFmtId="1" fontId="2" fillId="0" borderId="7" xfId="0" applyNumberFormat="1" applyFont="1" applyFill="1" applyBorder="1"/>
    <xf numFmtId="1" fontId="2" fillId="0" borderId="8" xfId="0" applyNumberFormat="1" applyFont="1" applyFill="1" applyBorder="1"/>
    <xf numFmtId="1" fontId="2" fillId="0" borderId="9" xfId="0" applyNumberFormat="1" applyFont="1" applyFill="1" applyBorder="1"/>
    <xf numFmtId="1" fontId="2" fillId="0" borderId="10" xfId="0" applyNumberFormat="1" applyFont="1" applyFill="1" applyBorder="1"/>
    <xf numFmtId="1" fontId="6" fillId="0" borderId="7" xfId="0" applyNumberFormat="1" applyFont="1" applyFill="1" applyBorder="1"/>
    <xf numFmtId="1" fontId="6" fillId="0" borderId="8" xfId="0" applyNumberFormat="1" applyFont="1" applyFill="1" applyBorder="1"/>
    <xf numFmtId="1" fontId="6" fillId="0" borderId="9" xfId="0" applyNumberFormat="1" applyFont="1" applyFill="1" applyBorder="1"/>
    <xf numFmtId="1" fontId="6" fillId="0" borderId="10" xfId="0" applyNumberFormat="1" applyFont="1" applyFill="1" applyBorder="1"/>
    <xf numFmtId="0" fontId="6" fillId="0" borderId="0" xfId="0" applyFont="1" applyFill="1"/>
    <xf numFmtId="0" fontId="6" fillId="0" borderId="11" xfId="0" applyFont="1" applyFill="1" applyBorder="1"/>
    <xf numFmtId="1" fontId="6" fillId="0" borderId="12" xfId="0" applyNumberFormat="1" applyFont="1" applyFill="1" applyBorder="1"/>
    <xf numFmtId="1" fontId="6" fillId="0" borderId="13" xfId="0" applyNumberFormat="1" applyFont="1" applyFill="1" applyBorder="1"/>
    <xf numFmtId="1" fontId="6" fillId="0" borderId="14" xfId="0" applyNumberFormat="1" applyFont="1" applyFill="1" applyBorder="1"/>
    <xf numFmtId="1" fontId="6" fillId="0" borderId="15" xfId="0" applyNumberFormat="1" applyFont="1" applyFill="1" applyBorder="1"/>
    <xf numFmtId="0" fontId="7" fillId="0" borderId="0" xfId="0" applyFont="1"/>
    <xf numFmtId="1" fontId="2" fillId="0" borderId="0" xfId="0" applyNumberFormat="1" applyFont="1"/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6">
    <tabColor rgb="FF00B050"/>
  </sheetPr>
  <dimension ref="A1:CU19"/>
  <sheetViews>
    <sheetView showGridLines="0" showZeros="0" tabSelected="1" topLeftCell="A4" workbookViewId="0">
      <pane xSplit="2" ySplit="6" topLeftCell="C10" activePane="bottomRight" state="frozen"/>
      <selection activeCell="A4" sqref="A4"/>
      <selection pane="topRight" activeCell="C4" sqref="C4"/>
      <selection pane="bottomLeft" activeCell="A10" sqref="A10"/>
      <selection pane="bottomRight" activeCell="C10" sqref="C10"/>
    </sheetView>
  </sheetViews>
  <sheetFormatPr defaultColWidth="0" defaultRowHeight="21" customHeight="1" zeroHeight="1"/>
  <cols>
    <col min="1" max="1" width="5.140625" style="1" customWidth="1"/>
    <col min="2" max="2" width="57" style="1" customWidth="1"/>
    <col min="3" max="70" width="17.7109375" style="1" customWidth="1"/>
    <col min="71" max="71" width="3" style="1" customWidth="1"/>
    <col min="72" max="72" width="2.85546875" style="1" customWidth="1"/>
    <col min="73" max="73" width="16.7109375" style="1" bestFit="1" customWidth="1"/>
    <col min="74" max="99" width="0" style="1" hidden="1" customWidth="1"/>
    <col min="100" max="16384" width="9.140625" style="1" hidden="1"/>
  </cols>
  <sheetData>
    <row r="1" spans="2:73" ht="25.5"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</row>
    <row r="2" spans="2:73">
      <c r="B2" s="35" t="s">
        <v>32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</row>
    <row r="3" spans="2:73">
      <c r="B3" s="35" t="s">
        <v>1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</row>
    <row r="4" spans="2:73"/>
    <row r="5" spans="2:73" ht="22.5">
      <c r="B5" s="35" t="s">
        <v>2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U5" s="2" t="s">
        <v>3</v>
      </c>
    </row>
    <row r="6" spans="2:73">
      <c r="B6" s="35" t="s">
        <v>33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</row>
    <row r="7" spans="2:73" ht="21.75" thickBot="1">
      <c r="F7" s="3" t="s">
        <v>4</v>
      </c>
      <c r="G7" s="3"/>
      <c r="H7" s="3"/>
      <c r="I7" s="3"/>
      <c r="J7" s="3"/>
      <c r="K7" s="3"/>
      <c r="L7" s="3"/>
      <c r="M7" s="3"/>
      <c r="N7" s="3"/>
      <c r="R7" s="3" t="s">
        <v>4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N7" s="3" t="s">
        <v>4</v>
      </c>
      <c r="BR7" s="3" t="s">
        <v>4</v>
      </c>
    </row>
    <row r="8" spans="2:73">
      <c r="B8" s="36" t="s">
        <v>5</v>
      </c>
      <c r="C8" s="31" t="s">
        <v>6</v>
      </c>
      <c r="D8" s="32"/>
      <c r="E8" s="32"/>
      <c r="F8" s="33"/>
      <c r="G8" s="31" t="s">
        <v>7</v>
      </c>
      <c r="H8" s="32"/>
      <c r="I8" s="32"/>
      <c r="J8" s="32"/>
      <c r="K8" s="32" t="s">
        <v>8</v>
      </c>
      <c r="L8" s="32"/>
      <c r="M8" s="32"/>
      <c r="N8" s="32"/>
      <c r="O8" s="38" t="s">
        <v>9</v>
      </c>
      <c r="P8" s="32"/>
      <c r="Q8" s="32"/>
      <c r="R8" s="33"/>
      <c r="S8" s="31" t="s">
        <v>10</v>
      </c>
      <c r="T8" s="32"/>
      <c r="U8" s="32"/>
      <c r="V8" s="33"/>
      <c r="W8" s="31" t="s">
        <v>11</v>
      </c>
      <c r="X8" s="32"/>
      <c r="Y8" s="32"/>
      <c r="Z8" s="33"/>
      <c r="AA8" s="31" t="s">
        <v>12</v>
      </c>
      <c r="AB8" s="32"/>
      <c r="AC8" s="32"/>
      <c r="AD8" s="33"/>
      <c r="AE8" s="31" t="s">
        <v>13</v>
      </c>
      <c r="AF8" s="32"/>
      <c r="AG8" s="32"/>
      <c r="AH8" s="33"/>
      <c r="AI8" s="31" t="s">
        <v>14</v>
      </c>
      <c r="AJ8" s="32"/>
      <c r="AK8" s="32"/>
      <c r="AL8" s="33"/>
      <c r="AM8" s="31" t="s">
        <v>15</v>
      </c>
      <c r="AN8" s="32"/>
      <c r="AO8" s="32"/>
      <c r="AP8" s="33"/>
      <c r="AQ8" s="31" t="s">
        <v>16</v>
      </c>
      <c r="AR8" s="32"/>
      <c r="AS8" s="32"/>
      <c r="AT8" s="33"/>
      <c r="AU8" s="31" t="s">
        <v>17</v>
      </c>
      <c r="AV8" s="32"/>
      <c r="AW8" s="32"/>
      <c r="AX8" s="33"/>
      <c r="AY8" s="31" t="s">
        <v>18</v>
      </c>
      <c r="AZ8" s="32"/>
      <c r="BA8" s="32"/>
      <c r="BB8" s="33"/>
      <c r="BC8" s="31" t="s">
        <v>19</v>
      </c>
      <c r="BD8" s="32"/>
      <c r="BE8" s="32"/>
      <c r="BF8" s="33"/>
      <c r="BG8" s="31" t="s">
        <v>20</v>
      </c>
      <c r="BH8" s="32"/>
      <c r="BI8" s="32"/>
      <c r="BJ8" s="33"/>
      <c r="BK8" s="31" t="s">
        <v>21</v>
      </c>
      <c r="BL8" s="32"/>
      <c r="BM8" s="32"/>
      <c r="BN8" s="33"/>
      <c r="BO8" s="31" t="s">
        <v>22</v>
      </c>
      <c r="BP8" s="32"/>
      <c r="BQ8" s="32"/>
      <c r="BR8" s="33"/>
    </row>
    <row r="9" spans="2:73" ht="63">
      <c r="B9" s="37"/>
      <c r="C9" s="4" t="s">
        <v>34</v>
      </c>
      <c r="D9" s="5" t="s">
        <v>35</v>
      </c>
      <c r="E9" s="5" t="s">
        <v>36</v>
      </c>
      <c r="F9" s="6" t="s">
        <v>37</v>
      </c>
      <c r="G9" s="4" t="s">
        <v>34</v>
      </c>
      <c r="H9" s="5" t="s">
        <v>35</v>
      </c>
      <c r="I9" s="5" t="s">
        <v>36</v>
      </c>
      <c r="J9" s="5" t="s">
        <v>37</v>
      </c>
      <c r="K9" s="5" t="s">
        <v>34</v>
      </c>
      <c r="L9" s="5" t="s">
        <v>35</v>
      </c>
      <c r="M9" s="5" t="s">
        <v>36</v>
      </c>
      <c r="N9" s="5" t="s">
        <v>37</v>
      </c>
      <c r="O9" s="7" t="s">
        <v>34</v>
      </c>
      <c r="P9" s="5" t="s">
        <v>35</v>
      </c>
      <c r="Q9" s="5" t="s">
        <v>36</v>
      </c>
      <c r="R9" s="6" t="s">
        <v>37</v>
      </c>
      <c r="S9" s="4" t="s">
        <v>34</v>
      </c>
      <c r="T9" s="5" t="s">
        <v>35</v>
      </c>
      <c r="U9" s="5" t="s">
        <v>36</v>
      </c>
      <c r="V9" s="6" t="s">
        <v>37</v>
      </c>
      <c r="W9" s="4" t="s">
        <v>34</v>
      </c>
      <c r="X9" s="5" t="s">
        <v>35</v>
      </c>
      <c r="Y9" s="5" t="s">
        <v>36</v>
      </c>
      <c r="Z9" s="6" t="s">
        <v>37</v>
      </c>
      <c r="AA9" s="4" t="s">
        <v>34</v>
      </c>
      <c r="AB9" s="5" t="s">
        <v>35</v>
      </c>
      <c r="AC9" s="5" t="s">
        <v>36</v>
      </c>
      <c r="AD9" s="6" t="s">
        <v>37</v>
      </c>
      <c r="AE9" s="4" t="s">
        <v>34</v>
      </c>
      <c r="AF9" s="5" t="s">
        <v>35</v>
      </c>
      <c r="AG9" s="5" t="s">
        <v>36</v>
      </c>
      <c r="AH9" s="6" t="s">
        <v>37</v>
      </c>
      <c r="AI9" s="4" t="s">
        <v>34</v>
      </c>
      <c r="AJ9" s="5" t="s">
        <v>35</v>
      </c>
      <c r="AK9" s="5" t="s">
        <v>36</v>
      </c>
      <c r="AL9" s="6" t="s">
        <v>37</v>
      </c>
      <c r="AM9" s="4" t="s">
        <v>34</v>
      </c>
      <c r="AN9" s="5" t="s">
        <v>35</v>
      </c>
      <c r="AO9" s="5" t="s">
        <v>36</v>
      </c>
      <c r="AP9" s="6" t="s">
        <v>37</v>
      </c>
      <c r="AQ9" s="4" t="s">
        <v>34</v>
      </c>
      <c r="AR9" s="5" t="s">
        <v>35</v>
      </c>
      <c r="AS9" s="5" t="s">
        <v>36</v>
      </c>
      <c r="AT9" s="6" t="s">
        <v>37</v>
      </c>
      <c r="AU9" s="4" t="s">
        <v>34</v>
      </c>
      <c r="AV9" s="5" t="s">
        <v>35</v>
      </c>
      <c r="AW9" s="5" t="s">
        <v>36</v>
      </c>
      <c r="AX9" s="6" t="s">
        <v>37</v>
      </c>
      <c r="AY9" s="4" t="s">
        <v>34</v>
      </c>
      <c r="AZ9" s="5" t="s">
        <v>35</v>
      </c>
      <c r="BA9" s="5" t="s">
        <v>36</v>
      </c>
      <c r="BB9" s="6" t="s">
        <v>37</v>
      </c>
      <c r="BC9" s="4" t="s">
        <v>34</v>
      </c>
      <c r="BD9" s="5" t="s">
        <v>35</v>
      </c>
      <c r="BE9" s="5" t="s">
        <v>36</v>
      </c>
      <c r="BF9" s="6" t="s">
        <v>37</v>
      </c>
      <c r="BG9" s="4" t="s">
        <v>34</v>
      </c>
      <c r="BH9" s="5" t="s">
        <v>35</v>
      </c>
      <c r="BI9" s="5" t="s">
        <v>36</v>
      </c>
      <c r="BJ9" s="6" t="s">
        <v>37</v>
      </c>
      <c r="BK9" s="4" t="s">
        <v>34</v>
      </c>
      <c r="BL9" s="5" t="s">
        <v>35</v>
      </c>
      <c r="BM9" s="5" t="s">
        <v>36</v>
      </c>
      <c r="BN9" s="6" t="s">
        <v>37</v>
      </c>
      <c r="BO9" s="4" t="s">
        <v>34</v>
      </c>
      <c r="BP9" s="5" t="s">
        <v>35</v>
      </c>
      <c r="BQ9" s="5" t="s">
        <v>36</v>
      </c>
      <c r="BR9" s="6" t="s">
        <v>37</v>
      </c>
    </row>
    <row r="10" spans="2:73" s="13" customFormat="1">
      <c r="B10" s="8" t="s">
        <v>23</v>
      </c>
      <c r="C10" s="9"/>
      <c r="D10" s="10"/>
      <c r="E10" s="10"/>
      <c r="F10" s="11"/>
      <c r="G10" s="9"/>
      <c r="H10" s="10"/>
      <c r="I10" s="10"/>
      <c r="J10" s="10"/>
      <c r="K10" s="10"/>
      <c r="L10" s="10"/>
      <c r="M10" s="10"/>
      <c r="N10" s="10"/>
      <c r="O10" s="12"/>
      <c r="P10" s="10"/>
      <c r="Q10" s="10"/>
      <c r="R10" s="11"/>
      <c r="S10" s="9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2"/>
      <c r="BL10" s="10"/>
      <c r="BM10" s="10"/>
      <c r="BN10" s="11"/>
      <c r="BO10" s="9"/>
      <c r="BP10" s="10"/>
      <c r="BQ10" s="10"/>
      <c r="BR10" s="11"/>
    </row>
    <row r="11" spans="2:73" s="13" customFormat="1">
      <c r="B11" s="14" t="s">
        <v>24</v>
      </c>
      <c r="C11" s="15">
        <v>2285961.6370000001</v>
      </c>
      <c r="D11" s="16">
        <v>5318226.1639999999</v>
      </c>
      <c r="E11" s="16">
        <v>2372174.7230000002</v>
      </c>
      <c r="F11" s="17">
        <v>4599443.574</v>
      </c>
      <c r="G11" s="15">
        <v>278955.90699999995</v>
      </c>
      <c r="H11" s="16">
        <v>793842.04299999995</v>
      </c>
      <c r="I11" s="16">
        <v>277974.82300000009</v>
      </c>
      <c r="J11" s="16">
        <v>827100.09400000004</v>
      </c>
      <c r="K11" s="16">
        <v>36078.972999999998</v>
      </c>
      <c r="L11" s="16">
        <v>281981.71100000001</v>
      </c>
      <c r="M11" s="16">
        <v>2882.9820000000036</v>
      </c>
      <c r="N11" s="16">
        <v>102878.74</v>
      </c>
      <c r="O11" s="18">
        <f>G11+K11</f>
        <v>315034.87999999995</v>
      </c>
      <c r="P11" s="16">
        <f>H11+L11</f>
        <v>1075823.754</v>
      </c>
      <c r="Q11" s="16">
        <f>I11+M11</f>
        <v>280857.80500000011</v>
      </c>
      <c r="R11" s="17">
        <f>J11+N11</f>
        <v>929978.83400000003</v>
      </c>
      <c r="S11" s="15">
        <v>4555912.8239999991</v>
      </c>
      <c r="T11" s="16">
        <v>14207760.85</v>
      </c>
      <c r="U11" s="16">
        <v>4284856.0420000013</v>
      </c>
      <c r="V11" s="16">
        <v>12778861.629000001</v>
      </c>
      <c r="W11" s="16">
        <v>4731940.7729999991</v>
      </c>
      <c r="X11" s="16">
        <v>12629459.825999999</v>
      </c>
      <c r="Y11" s="16">
        <v>3201489.5869999994</v>
      </c>
      <c r="Z11" s="16">
        <v>11470735.953</v>
      </c>
      <c r="AA11" s="16">
        <f>S11+W11</f>
        <v>9287853.5969999991</v>
      </c>
      <c r="AB11" s="16">
        <f>T11+X11</f>
        <v>26837220.675999999</v>
      </c>
      <c r="AC11" s="16">
        <f>U11+Y11</f>
        <v>7486345.6290000007</v>
      </c>
      <c r="AD11" s="16">
        <f>V11+Z11</f>
        <v>24249597.582000002</v>
      </c>
      <c r="AE11" s="16">
        <v>14123563.743999999</v>
      </c>
      <c r="AF11" s="16">
        <v>35710736.329999998</v>
      </c>
      <c r="AG11" s="16">
        <v>10704927.417000003</v>
      </c>
      <c r="AH11" s="16">
        <v>28520527.806000002</v>
      </c>
      <c r="AI11" s="16">
        <v>12321.746999999999</v>
      </c>
      <c r="AJ11" s="16">
        <v>24184.1</v>
      </c>
      <c r="AK11" s="16">
        <v>11977.514999999999</v>
      </c>
      <c r="AL11" s="16">
        <v>28866.425999999999</v>
      </c>
      <c r="AM11" s="16">
        <v>495404.79999999993</v>
      </c>
      <c r="AN11" s="16">
        <v>1469004.1669999999</v>
      </c>
      <c r="AO11" s="16">
        <v>307884.14700000006</v>
      </c>
      <c r="AP11" s="16">
        <v>669532.53300000005</v>
      </c>
      <c r="AQ11" s="16">
        <v>380862.06800000003</v>
      </c>
      <c r="AR11" s="16">
        <v>840169.31</v>
      </c>
      <c r="AS11" s="16">
        <v>14642.34600000002</v>
      </c>
      <c r="AT11" s="16">
        <v>499213.26</v>
      </c>
      <c r="AU11" s="16">
        <v>351801.16399999987</v>
      </c>
      <c r="AV11" s="16">
        <v>1550202.6359999999</v>
      </c>
      <c r="AW11" s="16">
        <v>623444.89400000009</v>
      </c>
      <c r="AX11" s="16">
        <v>1160245.9310000001</v>
      </c>
      <c r="AY11" s="16">
        <v>33323.099000000002</v>
      </c>
      <c r="AZ11" s="16">
        <v>88969.732000000004</v>
      </c>
      <c r="BA11" s="16">
        <v>32135.548999999999</v>
      </c>
      <c r="BB11" s="16">
        <v>104258.121</v>
      </c>
      <c r="BC11" s="16">
        <v>103761.019</v>
      </c>
      <c r="BD11" s="16">
        <v>346247.16899999999</v>
      </c>
      <c r="BE11" s="16">
        <v>122809.003</v>
      </c>
      <c r="BF11" s="16">
        <v>362744.40899999999</v>
      </c>
      <c r="BG11" s="16">
        <v>561626.83799999999</v>
      </c>
      <c r="BH11" s="16">
        <v>2563467.9920000001</v>
      </c>
      <c r="BI11" s="16">
        <v>558368.20199999982</v>
      </c>
      <c r="BJ11" s="16">
        <v>2313448.2599999998</v>
      </c>
      <c r="BK11" s="18">
        <f>AA11+AE11+AI11+AM11+AQ11+AU11+AY11+BC11+BG11</f>
        <v>25350518.076000001</v>
      </c>
      <c r="BL11" s="16">
        <f>AB11+AF11+AJ11+AN11+AR11+AV11+AZ11+BD11+BH11</f>
        <v>69430202.112000003</v>
      </c>
      <c r="BM11" s="16">
        <f>AC11+AG11+AK11+AO11+AS11+AW11+BA11+BE11+BI11</f>
        <v>19862534.702000003</v>
      </c>
      <c r="BN11" s="16">
        <f>AD11+AH11+AL11+AP11+AT11+AX11+BB11+BF11+BJ11</f>
        <v>57908434.328000002</v>
      </c>
      <c r="BO11" s="15">
        <f>+C11+O11+BK11</f>
        <v>27951514.593000002</v>
      </c>
      <c r="BP11" s="16">
        <f>D11+P11+BL11</f>
        <v>75824252.030000001</v>
      </c>
      <c r="BQ11" s="16">
        <f>+E11+Q11+BM11</f>
        <v>22515567.230000004</v>
      </c>
      <c r="BR11" s="16">
        <f>F11+R11+BN11</f>
        <v>63437856.736000001</v>
      </c>
    </row>
    <row r="12" spans="2:73" s="13" customFormat="1">
      <c r="B12" s="14" t="s">
        <v>25</v>
      </c>
      <c r="C12" s="15">
        <v>1057121.6720000021</v>
      </c>
      <c r="D12" s="16">
        <v>20299227.131000001</v>
      </c>
      <c r="E12" s="16">
        <v>870393.9020000007</v>
      </c>
      <c r="F12" s="17">
        <v>15205622.903000001</v>
      </c>
      <c r="G12" s="15">
        <v>850968.18400000012</v>
      </c>
      <c r="H12" s="16">
        <v>1947465.0090000001</v>
      </c>
      <c r="I12" s="16">
        <v>163110.05899999989</v>
      </c>
      <c r="J12" s="16">
        <v>1792504.156</v>
      </c>
      <c r="K12" s="16">
        <v>44915.628000000026</v>
      </c>
      <c r="L12" s="16">
        <v>1687525.669</v>
      </c>
      <c r="M12" s="16">
        <v>20774.715000000084</v>
      </c>
      <c r="N12" s="16">
        <v>1336674.409</v>
      </c>
      <c r="O12" s="18">
        <f t="shared" ref="O12:R16" si="0">G12+K12</f>
        <v>895883.81200000015</v>
      </c>
      <c r="P12" s="16">
        <f t="shared" si="0"/>
        <v>3634990.6780000003</v>
      </c>
      <c r="Q12" s="16">
        <f t="shared" si="0"/>
        <v>183884.77399999998</v>
      </c>
      <c r="R12" s="17">
        <f t="shared" si="0"/>
        <v>3129178.5649999999</v>
      </c>
      <c r="S12" s="15">
        <v>1410722.6250000009</v>
      </c>
      <c r="T12" s="16">
        <v>9193278.5270000007</v>
      </c>
      <c r="U12" s="16">
        <v>477062.2070000004</v>
      </c>
      <c r="V12" s="16">
        <v>6735217.5580000002</v>
      </c>
      <c r="W12" s="16">
        <v>-4846936.7319999933</v>
      </c>
      <c r="X12" s="16">
        <v>61950618.020000003</v>
      </c>
      <c r="Y12" s="16">
        <v>886549.96299999952</v>
      </c>
      <c r="Z12" s="16">
        <v>54885507.364</v>
      </c>
      <c r="AA12" s="16">
        <f t="shared" ref="AA12:AD16" si="1">S12+W12</f>
        <v>-3436214.1069999924</v>
      </c>
      <c r="AB12" s="16">
        <f t="shared" si="1"/>
        <v>71143896.547000006</v>
      </c>
      <c r="AC12" s="16">
        <f t="shared" si="1"/>
        <v>1363612.17</v>
      </c>
      <c r="AD12" s="16">
        <f t="shared" si="1"/>
        <v>61620724.921999998</v>
      </c>
      <c r="AE12" s="16">
        <v>4551831.5350000001</v>
      </c>
      <c r="AF12" s="16">
        <v>10373046.775</v>
      </c>
      <c r="AG12" s="16">
        <v>-867504.87800000049</v>
      </c>
      <c r="AH12" s="16">
        <v>9826330.2119999994</v>
      </c>
      <c r="AI12" s="16">
        <v>61474.417000000016</v>
      </c>
      <c r="AJ12" s="16">
        <v>412176.09</v>
      </c>
      <c r="AK12" s="16">
        <v>14126.529999999999</v>
      </c>
      <c r="AL12" s="16">
        <v>269389.11900000001</v>
      </c>
      <c r="AM12" s="16">
        <v>507159.50800000015</v>
      </c>
      <c r="AN12" s="16">
        <v>2343256.9040000001</v>
      </c>
      <c r="AO12" s="16">
        <v>34303.045000000158</v>
      </c>
      <c r="AP12" s="16">
        <v>1071729.1740000001</v>
      </c>
      <c r="AQ12" s="16">
        <v>76764.277000000002</v>
      </c>
      <c r="AR12" s="16">
        <v>1316083.8489999999</v>
      </c>
      <c r="AS12" s="16">
        <v>1522490.463</v>
      </c>
      <c r="AT12" s="16">
        <v>2750262.193</v>
      </c>
      <c r="AU12" s="16">
        <v>-35822.800999999978</v>
      </c>
      <c r="AV12" s="16">
        <v>5364237.176</v>
      </c>
      <c r="AW12" s="16">
        <v>-397966.49299999978</v>
      </c>
      <c r="AX12" s="16">
        <v>7445421.9510000004</v>
      </c>
      <c r="AY12" s="16">
        <v>50438.659000000043</v>
      </c>
      <c r="AZ12" s="16">
        <v>532782.63800000004</v>
      </c>
      <c r="BA12" s="16">
        <v>26914.291999999987</v>
      </c>
      <c r="BB12" s="16">
        <v>278998.23599999998</v>
      </c>
      <c r="BC12" s="16">
        <v>141931.60900000005</v>
      </c>
      <c r="BD12" s="16">
        <v>1115982.206</v>
      </c>
      <c r="BE12" s="16">
        <v>9114.997999999905</v>
      </c>
      <c r="BF12" s="16">
        <v>579866.81499999994</v>
      </c>
      <c r="BG12" s="16">
        <v>-65087.320999999996</v>
      </c>
      <c r="BH12" s="16">
        <v>2829541.86</v>
      </c>
      <c r="BI12" s="16">
        <v>137957.14699999988</v>
      </c>
      <c r="BJ12" s="16">
        <v>3931042.7119999998</v>
      </c>
      <c r="BK12" s="18">
        <f t="shared" ref="BK12:BN16" si="2">AA12+AE12+AI12+AM12+AQ12+AU12+AY12+BC12+BG12</f>
        <v>1852475.776000008</v>
      </c>
      <c r="BL12" s="16">
        <f t="shared" si="2"/>
        <v>95431004.045000017</v>
      </c>
      <c r="BM12" s="16">
        <f t="shared" si="2"/>
        <v>1843047.2739999995</v>
      </c>
      <c r="BN12" s="16">
        <f t="shared" si="2"/>
        <v>87773765.334000006</v>
      </c>
      <c r="BO12" s="15">
        <f>+C12+O12+BK12</f>
        <v>3805481.26000001</v>
      </c>
      <c r="BP12" s="16">
        <f t="shared" ref="BP12:BR16" si="3">D12+P12+BL12</f>
        <v>119365221.85400002</v>
      </c>
      <c r="BQ12" s="16">
        <f>+E12+Q12+BM12</f>
        <v>2897325.95</v>
      </c>
      <c r="BR12" s="16">
        <f t="shared" si="3"/>
        <v>106108566.80200002</v>
      </c>
    </row>
    <row r="13" spans="2:73" s="13" customFormat="1">
      <c r="B13" s="14" t="s">
        <v>26</v>
      </c>
      <c r="C13" s="15">
        <v>0</v>
      </c>
      <c r="D13" s="16">
        <v>16233444.713</v>
      </c>
      <c r="E13" s="16">
        <v>0</v>
      </c>
      <c r="F13" s="17">
        <v>13884574.015000001</v>
      </c>
      <c r="G13" s="15">
        <v>0</v>
      </c>
      <c r="H13" s="16">
        <v>1337898.696</v>
      </c>
      <c r="I13" s="16">
        <v>0</v>
      </c>
      <c r="J13" s="16">
        <v>1673930.5859999999</v>
      </c>
      <c r="K13" s="16">
        <v>0</v>
      </c>
      <c r="L13" s="16">
        <v>1831978.203</v>
      </c>
      <c r="M13" s="16">
        <v>0</v>
      </c>
      <c r="N13" s="16">
        <v>1554626.939</v>
      </c>
      <c r="O13" s="18">
        <f t="shared" si="0"/>
        <v>0</v>
      </c>
      <c r="P13" s="16">
        <f t="shared" si="0"/>
        <v>3169876.8990000002</v>
      </c>
      <c r="Q13" s="16">
        <f t="shared" si="0"/>
        <v>0</v>
      </c>
      <c r="R13" s="17">
        <f t="shared" si="0"/>
        <v>3228557.5249999999</v>
      </c>
      <c r="S13" s="15">
        <v>0</v>
      </c>
      <c r="T13" s="16">
        <v>6346816.4469999997</v>
      </c>
      <c r="U13" s="16">
        <v>0</v>
      </c>
      <c r="V13" s="16">
        <v>5300137.1279999996</v>
      </c>
      <c r="W13" s="16">
        <v>1.0000020265579224E-3</v>
      </c>
      <c r="X13" s="16">
        <v>62805944.934</v>
      </c>
      <c r="Y13" s="16">
        <v>0</v>
      </c>
      <c r="Z13" s="16">
        <v>51364801.729999997</v>
      </c>
      <c r="AA13" s="16">
        <f t="shared" si="1"/>
        <v>1.0000020265579224E-3</v>
      </c>
      <c r="AB13" s="16">
        <f t="shared" si="1"/>
        <v>69152761.380999997</v>
      </c>
      <c r="AC13" s="16">
        <f t="shared" si="1"/>
        <v>0</v>
      </c>
      <c r="AD13" s="16">
        <f t="shared" si="1"/>
        <v>56664938.857999995</v>
      </c>
      <c r="AE13" s="16">
        <v>0</v>
      </c>
      <c r="AF13" s="16">
        <v>6726778.3830000004</v>
      </c>
      <c r="AG13" s="16">
        <v>0</v>
      </c>
      <c r="AH13" s="16">
        <v>8525115.5960000008</v>
      </c>
      <c r="AI13" s="16">
        <v>0</v>
      </c>
      <c r="AJ13" s="16">
        <v>431125.935</v>
      </c>
      <c r="AK13" s="16">
        <v>0</v>
      </c>
      <c r="AL13" s="16">
        <v>279729.61900000001</v>
      </c>
      <c r="AM13" s="16">
        <v>0</v>
      </c>
      <c r="AN13" s="16">
        <v>1469643.128</v>
      </c>
      <c r="AO13" s="16">
        <v>0</v>
      </c>
      <c r="AP13" s="16">
        <v>1045942.002</v>
      </c>
      <c r="AQ13" s="16">
        <v>0</v>
      </c>
      <c r="AR13" s="16">
        <v>1751038.8389999999</v>
      </c>
      <c r="AS13" s="16">
        <v>0</v>
      </c>
      <c r="AT13" s="16">
        <v>1362541.3840000001</v>
      </c>
      <c r="AU13" s="16">
        <v>0</v>
      </c>
      <c r="AV13" s="16">
        <v>5876876.8799999999</v>
      </c>
      <c r="AW13" s="16">
        <v>0</v>
      </c>
      <c r="AX13" s="16">
        <v>6975061.3449999997</v>
      </c>
      <c r="AY13" s="16">
        <v>0</v>
      </c>
      <c r="AZ13" s="16">
        <v>451750.06400000001</v>
      </c>
      <c r="BA13" s="16">
        <v>-9.9999998928979039E-4</v>
      </c>
      <c r="BB13" s="16">
        <v>269549.77500000002</v>
      </c>
      <c r="BC13" s="16">
        <v>0</v>
      </c>
      <c r="BD13" s="16">
        <v>925024.81799999997</v>
      </c>
      <c r="BE13" s="16">
        <v>0</v>
      </c>
      <c r="BF13" s="16">
        <v>551114.26100000006</v>
      </c>
      <c r="BG13" s="16">
        <v>0</v>
      </c>
      <c r="BH13" s="16">
        <v>3111714.6869999999</v>
      </c>
      <c r="BI13" s="16">
        <v>0</v>
      </c>
      <c r="BJ13" s="16">
        <v>3355301.9210000001</v>
      </c>
      <c r="BK13" s="18">
        <f t="shared" si="2"/>
        <v>1.0000020265579224E-3</v>
      </c>
      <c r="BL13" s="16">
        <f t="shared" si="2"/>
        <v>89896714.11500001</v>
      </c>
      <c r="BM13" s="16">
        <f t="shared" si="2"/>
        <v>-9.9999998928979039E-4</v>
      </c>
      <c r="BN13" s="16">
        <f t="shared" si="2"/>
        <v>79029294.761000007</v>
      </c>
      <c r="BO13" s="15">
        <f>+C13+O13+BK13</f>
        <v>1.0000020265579224E-3</v>
      </c>
      <c r="BP13" s="16">
        <f t="shared" si="3"/>
        <v>109300035.72700001</v>
      </c>
      <c r="BQ13" s="16">
        <f>+E13+Q13+BM13</f>
        <v>-9.9999998928979039E-4</v>
      </c>
      <c r="BR13" s="16">
        <f t="shared" si="3"/>
        <v>96142426.300999999</v>
      </c>
    </row>
    <row r="14" spans="2:73" s="23" customFormat="1">
      <c r="B14" s="8" t="s">
        <v>27</v>
      </c>
      <c r="C14" s="19">
        <f t="shared" ref="C14:BQ14" si="4">+C11+C12-C13</f>
        <v>3343083.3090000022</v>
      </c>
      <c r="D14" s="20">
        <f t="shared" si="4"/>
        <v>9384008.5820000023</v>
      </c>
      <c r="E14" s="20">
        <f t="shared" si="4"/>
        <v>3242568.6250000009</v>
      </c>
      <c r="F14" s="21">
        <f>(+F11+F12-F13)</f>
        <v>5920492.4620000012</v>
      </c>
      <c r="G14" s="19">
        <f t="shared" ref="G14:I14" si="5">+G11+G12-G13</f>
        <v>1129924.091</v>
      </c>
      <c r="H14" s="20">
        <f t="shared" si="5"/>
        <v>1403408.3560000001</v>
      </c>
      <c r="I14" s="20">
        <f t="shared" si="5"/>
        <v>441084.88199999998</v>
      </c>
      <c r="J14" s="20">
        <f>(+J11+J12-J13)</f>
        <v>945673.66400000011</v>
      </c>
      <c r="K14" s="20">
        <f t="shared" ref="K14:M14" si="6">+K11+K12-K13</f>
        <v>80994.601000000024</v>
      </c>
      <c r="L14" s="20">
        <f t="shared" si="6"/>
        <v>137529.17699999991</v>
      </c>
      <c r="M14" s="20">
        <f t="shared" si="6"/>
        <v>23657.697000000087</v>
      </c>
      <c r="N14" s="20">
        <f>(+N11+N12-N13)</f>
        <v>-115073.79000000004</v>
      </c>
      <c r="O14" s="22">
        <f t="shared" ref="O14:U14" si="7">+O11+O12-O13</f>
        <v>1210918.692</v>
      </c>
      <c r="P14" s="20">
        <f t="shared" si="7"/>
        <v>1540937.5329999998</v>
      </c>
      <c r="Q14" s="20">
        <f t="shared" si="7"/>
        <v>464742.57900000009</v>
      </c>
      <c r="R14" s="21">
        <f t="shared" si="7"/>
        <v>830599.8740000003</v>
      </c>
      <c r="S14" s="19">
        <f t="shared" si="7"/>
        <v>5966635.449</v>
      </c>
      <c r="T14" s="20">
        <f t="shared" si="7"/>
        <v>17054222.93</v>
      </c>
      <c r="U14" s="20">
        <f t="shared" si="7"/>
        <v>4761918.2490000017</v>
      </c>
      <c r="V14" s="20">
        <f>(+V11+V12-V13)</f>
        <v>14213942.059</v>
      </c>
      <c r="W14" s="20">
        <f t="shared" ref="W14:Y14" si="8">+W11+W12-W13</f>
        <v>-114995.95999999624</v>
      </c>
      <c r="X14" s="20">
        <f t="shared" si="8"/>
        <v>11774132.912</v>
      </c>
      <c r="Y14" s="20">
        <f t="shared" si="8"/>
        <v>4088039.5499999989</v>
      </c>
      <c r="Z14" s="20">
        <f>(+Z11+Z12-Z13)</f>
        <v>14991441.587000005</v>
      </c>
      <c r="AA14" s="20">
        <f t="shared" ref="AA14:AG14" si="9">+AA11+AA12-AA13</f>
        <v>5851639.4890000047</v>
      </c>
      <c r="AB14" s="20">
        <f t="shared" si="9"/>
        <v>28828355.842000008</v>
      </c>
      <c r="AC14" s="20">
        <f t="shared" si="9"/>
        <v>8849957.7990000006</v>
      </c>
      <c r="AD14" s="20">
        <f t="shared" si="9"/>
        <v>29205383.646000013</v>
      </c>
      <c r="AE14" s="20">
        <f t="shared" si="9"/>
        <v>18675395.278999999</v>
      </c>
      <c r="AF14" s="20">
        <f t="shared" si="9"/>
        <v>39357004.721999995</v>
      </c>
      <c r="AG14" s="20">
        <f t="shared" si="9"/>
        <v>9837422.5390000027</v>
      </c>
      <c r="AH14" s="20">
        <f>(+AH11+AH12-AH13)</f>
        <v>29821742.421999998</v>
      </c>
      <c r="AI14" s="20">
        <f t="shared" ref="AI14:AK14" si="10">+AI11+AI12-AI13</f>
        <v>73796.164000000019</v>
      </c>
      <c r="AJ14" s="20">
        <f t="shared" si="10"/>
        <v>5234.2550000000047</v>
      </c>
      <c r="AK14" s="20">
        <f t="shared" si="10"/>
        <v>26104.044999999998</v>
      </c>
      <c r="AL14" s="20">
        <f>(+AL11+AL12-AL13)</f>
        <v>18525.925999999978</v>
      </c>
      <c r="AM14" s="20">
        <f t="shared" ref="AM14:AO14" si="11">+AM11+AM12-AM13</f>
        <v>1002564.3080000001</v>
      </c>
      <c r="AN14" s="20">
        <f t="shared" si="11"/>
        <v>2342617.943</v>
      </c>
      <c r="AO14" s="20">
        <f t="shared" si="11"/>
        <v>342187.19200000021</v>
      </c>
      <c r="AP14" s="20">
        <f>(+AP11+AP12-AP13)</f>
        <v>695319.70500000019</v>
      </c>
      <c r="AQ14" s="20">
        <f t="shared" ref="AQ14:AS14" si="12">+AQ11+AQ12-AQ13</f>
        <v>457626.34500000003</v>
      </c>
      <c r="AR14" s="20">
        <f t="shared" si="12"/>
        <v>405214.32000000007</v>
      </c>
      <c r="AS14" s="20">
        <f t="shared" si="12"/>
        <v>1537132.8089999999</v>
      </c>
      <c r="AT14" s="20">
        <f>(+AT11+AT12-AT13)</f>
        <v>1886934.0689999997</v>
      </c>
      <c r="AU14" s="20">
        <f t="shared" ref="AU14:AW14" si="13">+AU11+AU12-AU13</f>
        <v>315978.3629999999</v>
      </c>
      <c r="AV14" s="20">
        <f t="shared" si="13"/>
        <v>1037562.932</v>
      </c>
      <c r="AW14" s="20">
        <f t="shared" si="13"/>
        <v>225478.4010000003</v>
      </c>
      <c r="AX14" s="20">
        <f>(+AX11+AX12-AX13)</f>
        <v>1630606.5370000014</v>
      </c>
      <c r="AY14" s="20">
        <f t="shared" ref="AY14:BA14" si="14">+AY11+AY12-AY13</f>
        <v>83761.758000000045</v>
      </c>
      <c r="AZ14" s="20">
        <f t="shared" si="14"/>
        <v>170002.30599999998</v>
      </c>
      <c r="BA14" s="20">
        <f t="shared" si="14"/>
        <v>59049.841999999975</v>
      </c>
      <c r="BB14" s="20">
        <f>(+BB11+BB12-BB13)</f>
        <v>113706.58199999994</v>
      </c>
      <c r="BC14" s="20">
        <f t="shared" ref="BC14:BE14" si="15">+BC11+BC12-BC13</f>
        <v>245692.62800000006</v>
      </c>
      <c r="BD14" s="20">
        <f t="shared" si="15"/>
        <v>537204.55700000003</v>
      </c>
      <c r="BE14" s="20">
        <f t="shared" si="15"/>
        <v>131924.0009999999</v>
      </c>
      <c r="BF14" s="20">
        <f>(+BF11+BF12-BF13)</f>
        <v>391496.96299999987</v>
      </c>
      <c r="BG14" s="20">
        <f t="shared" ref="BG14:BI14" si="16">+BG11+BG12-BG13</f>
        <v>496539.51699999999</v>
      </c>
      <c r="BH14" s="20">
        <f t="shared" si="16"/>
        <v>2281295.165</v>
      </c>
      <c r="BI14" s="20">
        <f t="shared" si="16"/>
        <v>696325.3489999997</v>
      </c>
      <c r="BJ14" s="20">
        <f>(+BJ11+BJ12-BJ13)</f>
        <v>2889189.050999999</v>
      </c>
      <c r="BK14" s="22">
        <f t="shared" ref="BK14:BN14" si="17">+BK11+BK12-BK13</f>
        <v>27202993.851000007</v>
      </c>
      <c r="BL14" s="20">
        <f t="shared" si="17"/>
        <v>74964492.041999996</v>
      </c>
      <c r="BM14" s="20">
        <f t="shared" si="17"/>
        <v>21705581.977000002</v>
      </c>
      <c r="BN14" s="20">
        <f t="shared" si="17"/>
        <v>66652904.900999993</v>
      </c>
      <c r="BO14" s="19">
        <f t="shared" si="4"/>
        <v>31756995.852000009</v>
      </c>
      <c r="BP14" s="20">
        <f t="shared" si="4"/>
        <v>85889438.15699999</v>
      </c>
      <c r="BQ14" s="20">
        <f t="shared" si="4"/>
        <v>25412893.181000002</v>
      </c>
      <c r="BR14" s="20">
        <f t="shared" ref="BR14" si="18">+BR11+BR12-BR13</f>
        <v>73403997.237000018</v>
      </c>
    </row>
    <row r="15" spans="2:73" s="13" customFormat="1">
      <c r="B15" s="14" t="s">
        <v>28</v>
      </c>
      <c r="C15" s="15">
        <v>286285.59199999995</v>
      </c>
      <c r="D15" s="16">
        <v>628364.81299999997</v>
      </c>
      <c r="E15" s="16">
        <v>201035.49600000004</v>
      </c>
      <c r="F15" s="17">
        <v>624339.99800000002</v>
      </c>
      <c r="G15" s="15">
        <v>7673.4789999999994</v>
      </c>
      <c r="H15" s="16">
        <v>19879.213</v>
      </c>
      <c r="I15" s="16">
        <v>3552.9789999999998</v>
      </c>
      <c r="J15" s="16">
        <v>7105.9459999999999</v>
      </c>
      <c r="K15" s="16">
        <v>28366.512999999999</v>
      </c>
      <c r="L15" s="16">
        <v>56840.718000000001</v>
      </c>
      <c r="M15" s="16">
        <v>14363.653000000006</v>
      </c>
      <c r="N15" s="16">
        <v>76835.278000000006</v>
      </c>
      <c r="O15" s="18">
        <f t="shared" si="0"/>
        <v>36039.991999999998</v>
      </c>
      <c r="P15" s="16">
        <f t="shared" si="0"/>
        <v>76719.930999999997</v>
      </c>
      <c r="Q15" s="16">
        <f t="shared" si="0"/>
        <v>17916.632000000005</v>
      </c>
      <c r="R15" s="17">
        <f t="shared" si="0"/>
        <v>83941.224000000002</v>
      </c>
      <c r="S15" s="15">
        <v>704.37400000000025</v>
      </c>
      <c r="T15" s="16">
        <v>3124.7060000000001</v>
      </c>
      <c r="U15" s="16">
        <v>346.87700000000018</v>
      </c>
      <c r="V15" s="16">
        <v>-1376.6969999999999</v>
      </c>
      <c r="W15" s="16">
        <v>-922433.64299999992</v>
      </c>
      <c r="X15" s="16">
        <v>-836258.99399999995</v>
      </c>
      <c r="Y15" s="16">
        <v>1304.676999999996</v>
      </c>
      <c r="Z15" s="16">
        <v>56035.131999999998</v>
      </c>
      <c r="AA15" s="16">
        <f t="shared" si="1"/>
        <v>-921729.26899999997</v>
      </c>
      <c r="AB15" s="16">
        <f t="shared" si="1"/>
        <v>-833134.28799999994</v>
      </c>
      <c r="AC15" s="16">
        <f t="shared" si="1"/>
        <v>1651.5539999999962</v>
      </c>
      <c r="AD15" s="16">
        <f t="shared" si="1"/>
        <v>54658.434999999998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31811.896000000008</v>
      </c>
      <c r="AR15" s="16">
        <v>88558.547000000006</v>
      </c>
      <c r="AS15" s="16">
        <v>1198.4129999999986</v>
      </c>
      <c r="AT15" s="16">
        <v>10762.005999999999</v>
      </c>
      <c r="AU15" s="16">
        <v>47976.703000000009</v>
      </c>
      <c r="AV15" s="16">
        <v>200903.95</v>
      </c>
      <c r="AW15" s="16">
        <v>100125.761</v>
      </c>
      <c r="AX15" s="16">
        <v>198882.06</v>
      </c>
      <c r="AY15" s="16">
        <v>606.80700000000002</v>
      </c>
      <c r="AZ15" s="16">
        <v>737.50199999999995</v>
      </c>
      <c r="BA15" s="16">
        <v>296.7349999999999</v>
      </c>
      <c r="BB15" s="16">
        <v>1757.4059999999999</v>
      </c>
      <c r="BC15" s="16">
        <v>0</v>
      </c>
      <c r="BD15" s="16">
        <v>0</v>
      </c>
      <c r="BE15" s="16">
        <v>0</v>
      </c>
      <c r="BF15" s="16">
        <v>0</v>
      </c>
      <c r="BG15" s="16">
        <v>67773.55700000003</v>
      </c>
      <c r="BH15" s="16">
        <v>518620.33500000002</v>
      </c>
      <c r="BI15" s="16">
        <v>447659.86600000004</v>
      </c>
      <c r="BJ15" s="16">
        <v>649964.03</v>
      </c>
      <c r="BK15" s="18">
        <f t="shared" si="2"/>
        <v>-773560.30599999987</v>
      </c>
      <c r="BL15" s="16">
        <f t="shared" si="2"/>
        <v>-24313.953999999969</v>
      </c>
      <c r="BM15" s="16">
        <f t="shared" si="2"/>
        <v>550932.32900000003</v>
      </c>
      <c r="BN15" s="16">
        <f t="shared" si="2"/>
        <v>916023.93700000003</v>
      </c>
      <c r="BO15" s="15">
        <f>+C15+O15+BK15</f>
        <v>-451234.72199999995</v>
      </c>
      <c r="BP15" s="16">
        <f t="shared" si="3"/>
        <v>680770.79</v>
      </c>
      <c r="BQ15" s="16">
        <f>+E15+Q15+BM15</f>
        <v>769884.45700000005</v>
      </c>
      <c r="BR15" s="16">
        <f t="shared" si="3"/>
        <v>1624305.159</v>
      </c>
    </row>
    <row r="16" spans="2:73" s="13" customFormat="1">
      <c r="B16" s="14" t="s">
        <v>29</v>
      </c>
      <c r="C16" s="15">
        <v>1759206.7590000005</v>
      </c>
      <c r="D16" s="16">
        <v>6021621.8210000005</v>
      </c>
      <c r="E16" s="16">
        <v>1852208.7389999998</v>
      </c>
      <c r="F16" s="17">
        <v>1864047.2409999999</v>
      </c>
      <c r="G16" s="15">
        <v>104781.734</v>
      </c>
      <c r="H16" s="16">
        <v>161793.02499999999</v>
      </c>
      <c r="I16" s="16">
        <v>56908.542000000001</v>
      </c>
      <c r="J16" s="16">
        <v>128548.492</v>
      </c>
      <c r="K16" s="16">
        <v>47123.750999999997</v>
      </c>
      <c r="L16" s="16">
        <v>3959.2040000000002</v>
      </c>
      <c r="M16" s="16">
        <v>9946.0120000000006</v>
      </c>
      <c r="N16" s="16">
        <v>-14409.368</v>
      </c>
      <c r="O16" s="18">
        <f t="shared" si="0"/>
        <v>151905.48499999999</v>
      </c>
      <c r="P16" s="16">
        <f t="shared" si="0"/>
        <v>165752.22899999999</v>
      </c>
      <c r="Q16" s="16">
        <f t="shared" si="0"/>
        <v>66854.554000000004</v>
      </c>
      <c r="R16" s="17">
        <f t="shared" si="0"/>
        <v>114139.124</v>
      </c>
      <c r="S16" s="15">
        <v>1333365.7789999999</v>
      </c>
      <c r="T16" s="16">
        <v>1898718.5519999999</v>
      </c>
      <c r="U16" s="16">
        <v>262400.08299999993</v>
      </c>
      <c r="V16" s="16">
        <v>702062.12399999995</v>
      </c>
      <c r="W16" s="16">
        <v>2506523.548</v>
      </c>
      <c r="X16" s="16">
        <v>3187881.6690000002</v>
      </c>
      <c r="Y16" s="16">
        <v>194251.32000000007</v>
      </c>
      <c r="Z16" s="16">
        <v>795202.30700000003</v>
      </c>
      <c r="AA16" s="16">
        <f t="shared" si="1"/>
        <v>3839889.3269999996</v>
      </c>
      <c r="AB16" s="16">
        <f t="shared" si="1"/>
        <v>5086600.2209999999</v>
      </c>
      <c r="AC16" s="16">
        <f t="shared" si="1"/>
        <v>456651.40299999999</v>
      </c>
      <c r="AD16" s="16">
        <f t="shared" si="1"/>
        <v>1497264.4309999999</v>
      </c>
      <c r="AE16" s="16">
        <v>4862787.443</v>
      </c>
      <c r="AF16" s="16">
        <v>6008284.0020000003</v>
      </c>
      <c r="AG16" s="16">
        <v>433259.46099999989</v>
      </c>
      <c r="AH16" s="16">
        <v>1314888.7039999999</v>
      </c>
      <c r="AI16" s="16">
        <v>1589.8080000000009</v>
      </c>
      <c r="AJ16" s="16">
        <v>19716.291000000001</v>
      </c>
      <c r="AK16" s="16">
        <v>1306.0349999999999</v>
      </c>
      <c r="AL16" s="16">
        <v>14041.057000000001</v>
      </c>
      <c r="AM16" s="16">
        <v>11983.214999999997</v>
      </c>
      <c r="AN16" s="16">
        <v>116313.053</v>
      </c>
      <c r="AO16" s="16">
        <v>17109.360999999997</v>
      </c>
      <c r="AP16" s="16">
        <v>74383.085999999996</v>
      </c>
      <c r="AQ16" s="16">
        <v>214348.55499999999</v>
      </c>
      <c r="AR16" s="16">
        <v>195034.59299999999</v>
      </c>
      <c r="AS16" s="16">
        <v>976910.80900000012</v>
      </c>
      <c r="AT16" s="16">
        <v>1161946.5160000001</v>
      </c>
      <c r="AU16" s="16">
        <v>155008.24099999998</v>
      </c>
      <c r="AV16" s="16">
        <v>502400.45699999999</v>
      </c>
      <c r="AW16" s="16">
        <v>84829.967000000004</v>
      </c>
      <c r="AX16" s="16">
        <v>383858.32500000001</v>
      </c>
      <c r="AY16" s="16">
        <v>-5359.6289999999981</v>
      </c>
      <c r="AZ16" s="16">
        <v>7801.683</v>
      </c>
      <c r="BA16" s="16">
        <v>2867.3140000000003</v>
      </c>
      <c r="BB16" s="16">
        <v>14849.373</v>
      </c>
      <c r="BC16" s="16">
        <v>199584.63</v>
      </c>
      <c r="BD16" s="16">
        <v>230411.46799999999</v>
      </c>
      <c r="BE16" s="16">
        <v>6596.2000000000007</v>
      </c>
      <c r="BF16" s="16">
        <v>39265.561000000002</v>
      </c>
      <c r="BG16" s="16">
        <v>733329.68800000008</v>
      </c>
      <c r="BH16" s="16">
        <v>771956.57700000005</v>
      </c>
      <c r="BI16" s="16">
        <v>162654.58199999999</v>
      </c>
      <c r="BJ16" s="16">
        <v>440699.78600000002</v>
      </c>
      <c r="BK16" s="18">
        <f t="shared" si="2"/>
        <v>10013161.278000001</v>
      </c>
      <c r="BL16" s="16">
        <f t="shared" si="2"/>
        <v>12938518.345000001</v>
      </c>
      <c r="BM16" s="16">
        <f t="shared" si="2"/>
        <v>2142185.1320000002</v>
      </c>
      <c r="BN16" s="16">
        <f t="shared" si="2"/>
        <v>4941196.8389999997</v>
      </c>
      <c r="BO16" s="15">
        <f>+C16+O16+BK16</f>
        <v>11924273.522000002</v>
      </c>
      <c r="BP16" s="16">
        <f t="shared" si="3"/>
        <v>19125892.395000003</v>
      </c>
      <c r="BQ16" s="16">
        <f>+E16+Q16+BM16</f>
        <v>4061248.4249999998</v>
      </c>
      <c r="BR16" s="16">
        <f t="shared" si="3"/>
        <v>6919383.2039999999</v>
      </c>
    </row>
    <row r="17" spans="2:70" s="23" customFormat="1" ht="21.75" thickBot="1">
      <c r="B17" s="24" t="s">
        <v>30</v>
      </c>
      <c r="C17" s="25">
        <f>+C14+C15-C16</f>
        <v>1870162.1420000019</v>
      </c>
      <c r="D17" s="26">
        <f t="shared" ref="D17:BQ17" si="19">+D14+D15-D16</f>
        <v>3990751.574000001</v>
      </c>
      <c r="E17" s="26">
        <f>+E14+E15-E16</f>
        <v>1591395.3820000014</v>
      </c>
      <c r="F17" s="27">
        <f t="shared" ref="F17" si="20">+F14+F15-F16</f>
        <v>4680785.2190000005</v>
      </c>
      <c r="G17" s="25">
        <f>+G14+G15-G16</f>
        <v>1032815.8360000001</v>
      </c>
      <c r="H17" s="26">
        <f t="shared" ref="H17:J17" si="21">+H14+H15-H16</f>
        <v>1261494.5440000002</v>
      </c>
      <c r="I17" s="26">
        <f>+I14+I15-I16</f>
        <v>387729.31899999996</v>
      </c>
      <c r="J17" s="26">
        <f t="shared" si="21"/>
        <v>824231.11800000013</v>
      </c>
      <c r="K17" s="26">
        <f>+K14+K15-K16</f>
        <v>62237.363000000034</v>
      </c>
      <c r="L17" s="26">
        <f t="shared" ref="L17:R17" si="22">+L14+L15-L16</f>
        <v>190410.6909999999</v>
      </c>
      <c r="M17" s="26">
        <f>+M14+M15-M16</f>
        <v>28075.338000000091</v>
      </c>
      <c r="N17" s="26">
        <f t="shared" si="22"/>
        <v>-23829.144000000029</v>
      </c>
      <c r="O17" s="28">
        <f t="shared" si="22"/>
        <v>1095053.199</v>
      </c>
      <c r="P17" s="26">
        <f t="shared" si="22"/>
        <v>1451905.2349999999</v>
      </c>
      <c r="Q17" s="26">
        <f t="shared" si="22"/>
        <v>415804.65700000006</v>
      </c>
      <c r="R17" s="27">
        <f t="shared" si="22"/>
        <v>800401.97400000039</v>
      </c>
      <c r="S17" s="25">
        <f>+S14+S15-S16</f>
        <v>4633974.0439999998</v>
      </c>
      <c r="T17" s="26">
        <f t="shared" ref="T17:V17" si="23">+T14+T15-T16</f>
        <v>15158629.084000001</v>
      </c>
      <c r="U17" s="26">
        <f>+U14+U15-U16</f>
        <v>4499865.0430000024</v>
      </c>
      <c r="V17" s="26">
        <f t="shared" si="23"/>
        <v>13510503.238</v>
      </c>
      <c r="W17" s="26">
        <f>+W14+W15-W16</f>
        <v>-3543953.1509999959</v>
      </c>
      <c r="X17" s="26">
        <f t="shared" ref="X17:AD17" si="24">+X14+X15-X16</f>
        <v>7749992.2490000017</v>
      </c>
      <c r="Y17" s="26">
        <f>+Y14+Y15-Y16</f>
        <v>3895092.9069999987</v>
      </c>
      <c r="Z17" s="26">
        <f t="shared" si="24"/>
        <v>14252274.412000004</v>
      </c>
      <c r="AA17" s="26">
        <f t="shared" si="24"/>
        <v>1090020.8930000048</v>
      </c>
      <c r="AB17" s="26">
        <f t="shared" si="24"/>
        <v>22908621.333000008</v>
      </c>
      <c r="AC17" s="26">
        <f t="shared" si="24"/>
        <v>8394957.9499999993</v>
      </c>
      <c r="AD17" s="26">
        <f t="shared" si="24"/>
        <v>27762777.650000013</v>
      </c>
      <c r="AE17" s="26">
        <f>+AE14+AE15-AE16</f>
        <v>13812607.835999999</v>
      </c>
      <c r="AF17" s="26">
        <f t="shared" ref="AF17:AH17" si="25">+AF14+AF15-AF16</f>
        <v>33348720.719999995</v>
      </c>
      <c r="AG17" s="26">
        <f>+AG14+AG15-AG16</f>
        <v>9404163.0780000035</v>
      </c>
      <c r="AH17" s="26">
        <f t="shared" si="25"/>
        <v>28506853.717999998</v>
      </c>
      <c r="AI17" s="26">
        <f>+AI14+AI15-AI16</f>
        <v>72206.356000000014</v>
      </c>
      <c r="AJ17" s="26">
        <f t="shared" ref="AJ17:AL17" si="26">+AJ14+AJ15-AJ16</f>
        <v>-14482.035999999996</v>
      </c>
      <c r="AK17" s="26">
        <f>+AK14+AK15-AK16</f>
        <v>24798.01</v>
      </c>
      <c r="AL17" s="26">
        <f t="shared" si="26"/>
        <v>4484.8689999999769</v>
      </c>
      <c r="AM17" s="26">
        <f>+AM14+AM15-AM16</f>
        <v>990581.09300000011</v>
      </c>
      <c r="AN17" s="26">
        <f t="shared" ref="AN17:AP17" si="27">+AN14+AN15-AN16</f>
        <v>2226304.89</v>
      </c>
      <c r="AO17" s="26">
        <f>+AO14+AO15-AO16</f>
        <v>325077.83100000024</v>
      </c>
      <c r="AP17" s="26">
        <f t="shared" si="27"/>
        <v>620936.61900000018</v>
      </c>
      <c r="AQ17" s="26">
        <f>+AQ14+AQ15-AQ16</f>
        <v>275089.68600000005</v>
      </c>
      <c r="AR17" s="26">
        <f t="shared" ref="AR17:AT17" si="28">+AR14+AR15-AR16</f>
        <v>298738.27400000009</v>
      </c>
      <c r="AS17" s="26">
        <f>+AS14+AS15-AS16</f>
        <v>561420.41299999971</v>
      </c>
      <c r="AT17" s="26">
        <f t="shared" si="28"/>
        <v>735749.55899999966</v>
      </c>
      <c r="AU17" s="26">
        <f>+AU14+AU15-AU16</f>
        <v>208946.8249999999</v>
      </c>
      <c r="AV17" s="26">
        <f t="shared" ref="AV17:AX17" si="29">+AV14+AV15-AV16</f>
        <v>736066.42500000005</v>
      </c>
      <c r="AW17" s="26">
        <f>+AW14+AW15-AW16</f>
        <v>240774.1950000003</v>
      </c>
      <c r="AX17" s="26">
        <f t="shared" si="29"/>
        <v>1445630.2720000015</v>
      </c>
      <c r="AY17" s="26">
        <f>+AY14+AY15-AY16</f>
        <v>89728.194000000047</v>
      </c>
      <c r="AZ17" s="26">
        <f t="shared" ref="AZ17:BB17" si="30">+AZ14+AZ15-AZ16</f>
        <v>162938.125</v>
      </c>
      <c r="BA17" s="26">
        <f>+BA14+BA15-BA16</f>
        <v>56479.262999999977</v>
      </c>
      <c r="BB17" s="26">
        <f t="shared" si="30"/>
        <v>100614.61499999993</v>
      </c>
      <c r="BC17" s="26">
        <f>+BC14+BC15-BC16</f>
        <v>46107.998000000051</v>
      </c>
      <c r="BD17" s="26">
        <f t="shared" ref="BD17:BF17" si="31">+BD14+BD15-BD16</f>
        <v>306793.08900000004</v>
      </c>
      <c r="BE17" s="26">
        <f>+BE14+BE15-BE16</f>
        <v>125327.8009999999</v>
      </c>
      <c r="BF17" s="26">
        <f t="shared" si="31"/>
        <v>352231.40199999989</v>
      </c>
      <c r="BG17" s="26">
        <f>+BG14+BG15-BG16</f>
        <v>-169016.61400000006</v>
      </c>
      <c r="BH17" s="26">
        <f t="shared" ref="BH17:BN17" si="32">+BH14+BH15-BH16</f>
        <v>2027958.923</v>
      </c>
      <c r="BI17" s="26">
        <f>+BI14+BI15-BI16</f>
        <v>981330.63299999991</v>
      </c>
      <c r="BJ17" s="26">
        <f t="shared" si="32"/>
        <v>3098453.2949999995</v>
      </c>
      <c r="BK17" s="28">
        <f t="shared" si="32"/>
        <v>16416272.267000008</v>
      </c>
      <c r="BL17" s="26">
        <f t="shared" si="32"/>
        <v>62001659.743000001</v>
      </c>
      <c r="BM17" s="26">
        <f t="shared" si="32"/>
        <v>20114329.174000002</v>
      </c>
      <c r="BN17" s="26">
        <f t="shared" si="32"/>
        <v>62627731.998999998</v>
      </c>
      <c r="BO17" s="25">
        <f t="shared" si="19"/>
        <v>19381487.60800001</v>
      </c>
      <c r="BP17" s="26">
        <f t="shared" si="19"/>
        <v>67444316.551999986</v>
      </c>
      <c r="BQ17" s="26">
        <f t="shared" si="19"/>
        <v>22121529.213</v>
      </c>
      <c r="BR17" s="26">
        <f t="shared" ref="BR17" si="33">+BR14+BR15-BR16</f>
        <v>68108919.192000017</v>
      </c>
    </row>
    <row r="18" spans="2:70"/>
    <row r="19" spans="2:70">
      <c r="B19" s="29" t="s">
        <v>31</v>
      </c>
      <c r="E19" s="30"/>
      <c r="O19" s="30"/>
      <c r="Q19" s="30"/>
      <c r="BK19" s="30"/>
      <c r="BM19" s="30"/>
    </row>
  </sheetData>
  <mergeCells count="23">
    <mergeCell ref="AM8:AP8"/>
    <mergeCell ref="B1:BR1"/>
    <mergeCell ref="B2:BR2"/>
    <mergeCell ref="B3:BR3"/>
    <mergeCell ref="B5:BR5"/>
    <mergeCell ref="B6:BR6"/>
    <mergeCell ref="B8:B9"/>
    <mergeCell ref="C8:F8"/>
    <mergeCell ref="G8:J8"/>
    <mergeCell ref="K8:N8"/>
    <mergeCell ref="O8:R8"/>
    <mergeCell ref="S8:V8"/>
    <mergeCell ref="W8:Z8"/>
    <mergeCell ref="AA8:AD8"/>
    <mergeCell ref="AE8:AH8"/>
    <mergeCell ref="AI8:AL8"/>
    <mergeCell ref="BO8:BR8"/>
    <mergeCell ref="AQ8:AT8"/>
    <mergeCell ref="AU8:AX8"/>
    <mergeCell ref="AY8:BB8"/>
    <mergeCell ref="BC8:BF8"/>
    <mergeCell ref="BG8:BJ8"/>
    <mergeCell ref="BK8:BN8"/>
  </mergeCells>
  <hyperlinks>
    <hyperlink ref="BU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NL-5 CLAIMS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2017-05-03T14:12:02Z</dcterms:created>
  <dcterms:modified xsi:type="dcterms:W3CDTF">2017-05-03T14:14:28Z</dcterms:modified>
</cp:coreProperties>
</file>