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16" i="1"/>
  <c r="O17"/>
  <c r="O18"/>
  <c r="O19"/>
  <c r="P19"/>
  <c r="P18"/>
  <c r="P17"/>
  <c r="P16"/>
  <c r="O14" l="1"/>
  <c r="O12"/>
  <c r="O11"/>
  <c r="O10"/>
  <c r="O9"/>
  <c r="P12"/>
  <c r="P13"/>
  <c r="H14"/>
  <c r="H11"/>
  <c r="H10"/>
  <c r="H9"/>
  <c r="G14"/>
  <c r="P14" s="1"/>
  <c r="G11"/>
  <c r="P11" s="1"/>
  <c r="G10"/>
  <c r="P10" s="1"/>
  <c r="G9"/>
  <c r="P9" s="1"/>
</calcChain>
</file>

<file path=xl/sharedStrings.xml><?xml version="1.0" encoding="utf-8"?>
<sst xmlns="http://schemas.openxmlformats.org/spreadsheetml/2006/main" count="34" uniqueCount="34">
  <si>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</si>
  <si>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</si>
  <si>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</si>
  <si>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</si>
  <si>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</si>
  <si>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</si>
  <si>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</si>
  <si>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</si>
  <si>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</si>
  <si>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</si>
  <si>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</si>
  <si>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</si>
  <si>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</si>
  <si>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</si>
  <si>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</si>
  <si>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</si>
  <si>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</si>
  <si>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</si>
  <si>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</si>
  <si>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</si>
  <si>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</si>
  <si>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</si>
  <si>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</si>
  <si>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</si>
  <si>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</si>
  <si>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</si>
  <si>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</si>
  <si>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</si>
  <si>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</si>
  <si>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</si>
  <si>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</si>
  <si>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</si>
  <si>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Motor TP</t>
  </si>
  <si>
    <t>For the 3rd  Quarter 2011-12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</si>
</sst>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  <charset val="1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charset val="1"/>
    </font>
    <font>
      <sz val="1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4">
    <xf numFmtId="0" fontId="0" fillId="0" borderId="0" xfId="0"/>
    <xf numFmtId="0" fontId="0" fillId="0" borderId="0" xfId="0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1" fillId="0" borderId="0" xfId="1"/>
    <xf numFmtId="0" fontId="5" fillId="0" borderId="0" xfId="1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wrapText="1"/>
    </xf>
    <xf numFmtId="0" fontId="8" fillId="0" borderId="8" xfId="0" applyNumberFormat="1" applyFont="1" applyFill="1" applyBorder="1" applyAlignment="1" applyProtection="1"/>
    <xf numFmtId="0" fontId="8" fillId="0" borderId="8" xfId="0" applyFont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" fillId="5" borderId="9" xfId="1" applyFill="1" applyBorder="1" applyAlignment="1">
      <alignment horizontal="center"/>
    </xf>
    <xf numFmtId="0" fontId="1" fillId="5" borderId="10" xfId="1" applyFill="1" applyBorder="1" applyAlignment="1">
      <alignment wrapText="1"/>
    </xf>
    <xf numFmtId="0" fontId="1" fillId="5" borderId="11" xfId="1" applyFill="1" applyBorder="1" applyAlignment="1">
      <alignment horizontal="center"/>
    </xf>
    <xf numFmtId="0" fontId="0" fillId="5" borderId="12" xfId="1" applyFont="1" applyFill="1" applyBorder="1" applyAlignment="1">
      <alignment wrapText="1"/>
    </xf>
    <xf numFmtId="0" fontId="1" fillId="0" borderId="10" xfId="1" applyBorder="1"/>
    <xf numFmtId="0" fontId="9" fillId="0" borderId="10" xfId="1" applyFont="1" applyFill="1" applyBorder="1" applyAlignment="1">
      <alignment wrapText="1"/>
    </xf>
    <xf numFmtId="0" fontId="1" fillId="5" borderId="13" xfId="1" applyFill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8" fillId="0" borderId="0" xfId="0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11" fillId="0" borderId="10" xfId="0" applyNumberFormat="1" applyFont="1" applyFill="1" applyBorder="1" applyAlignment="1" applyProtection="1"/>
    <xf numFmtId="0" fontId="11" fillId="0" borderId="10" xfId="0" applyFont="1" applyBorder="1" applyAlignment="1">
      <alignment horizontal="right"/>
    </xf>
    <xf numFmtId="0" fontId="13" fillId="0" borderId="10" xfId="0" applyFont="1" applyBorder="1"/>
    <xf numFmtId="0" fontId="11" fillId="0" borderId="10" xfId="0" applyFont="1" applyFill="1" applyBorder="1" applyAlignment="1">
      <alignment horizontal="right"/>
    </xf>
    <xf numFmtId="0" fontId="12" fillId="0" borderId="10" xfId="2" applyFont="1" applyBorder="1" applyAlignment="1">
      <alignment horizontal="right"/>
    </xf>
    <xf numFmtId="0" fontId="12" fillId="0" borderId="10" xfId="2" applyFont="1" applyFill="1" applyBorder="1" applyAlignment="1">
      <alignment horizontal="right"/>
    </xf>
    <xf numFmtId="0" fontId="14" fillId="0" borderId="10" xfId="2" applyFont="1" applyBorder="1" applyAlignment="1">
      <alignment horizontal="right"/>
    </xf>
    <xf numFmtId="0" fontId="14" fillId="0" borderId="10" xfId="2" applyFont="1" applyFill="1" applyBorder="1" applyAlignment="1">
      <alignment horizontal="right"/>
    </xf>
    <xf numFmtId="0" fontId="9" fillId="0" borderId="10" xfId="2" applyFont="1" applyFill="1" applyBorder="1"/>
    <xf numFmtId="0" fontId="9" fillId="0" borderId="10" xfId="2" applyFont="1" applyFill="1" applyBorder="1" applyAlignment="1">
      <alignment horizontal="right"/>
    </xf>
    <xf numFmtId="0" fontId="14" fillId="0" borderId="10" xfId="2" applyFont="1" applyBorder="1" applyAlignment="1">
      <alignment horizontal="left" vertical="top"/>
    </xf>
    <xf numFmtId="0" fontId="9" fillId="0" borderId="1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center"/>
    </xf>
    <xf numFmtId="0" fontId="11" fillId="0" borderId="14" xfId="0" applyNumberFormat="1" applyFont="1" applyFill="1" applyBorder="1" applyAlignment="1" applyProtection="1"/>
  </cellXfs>
  <cellStyles count="3">
    <cellStyle name="Normal" xfId="0" builtinId="0"/>
    <cellStyle name="Normal 2" xfId="1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0"/>
  <sheetViews>
    <sheetView tabSelected="1" topLeftCell="C10" workbookViewId="0">
      <selection activeCell="C20" sqref="C20:P20"/>
    </sheetView>
  </sheetViews>
  <sheetFormatPr defaultRowHeight="15"/>
  <cols>
    <col min="1" max="1" width="14.42578125" customWidth="1"/>
    <col min="2" max="2" width="20.42578125" customWidth="1"/>
    <col min="3" max="6" width="8.7109375" customWidth="1"/>
    <col min="7" max="7" width="10.28515625" customWidth="1"/>
    <col min="8" max="8" width="10.42578125" customWidth="1"/>
    <col min="9" max="16" width="8.7109375" customWidth="1"/>
  </cols>
  <sheetData>
    <row r="2" spans="1:28" ht="2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1"/>
    </row>
    <row r="3" spans="1:28" ht="15.75">
      <c r="A3" s="2" t="s">
        <v>1</v>
      </c>
      <c r="B3" s="2" t="s">
        <v>2</v>
      </c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</row>
    <row r="5" spans="1:28">
      <c r="A5" s="5" t="s">
        <v>3</v>
      </c>
      <c r="B5" s="6" t="s">
        <v>4</v>
      </c>
      <c r="D5" s="29" t="s">
        <v>5</v>
      </c>
      <c r="E5" s="6" t="s">
        <v>33</v>
      </c>
      <c r="F5" s="5"/>
      <c r="G5" s="5"/>
      <c r="H5" s="5"/>
      <c r="I5" s="5"/>
      <c r="J5" s="5"/>
      <c r="K5" s="5"/>
      <c r="L5" s="5"/>
      <c r="M5" s="5"/>
      <c r="N5" s="5"/>
      <c r="O5" s="5"/>
    </row>
    <row r="6" spans="1:2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28" ht="15.75" thickBot="1">
      <c r="A7" s="8"/>
      <c r="B7" s="7"/>
      <c r="C7" s="8" t="s">
        <v>6</v>
      </c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8" ht="24.75" thickBot="1">
      <c r="A8" s="9" t="s">
        <v>7</v>
      </c>
      <c r="B8" s="10" t="s">
        <v>8</v>
      </c>
      <c r="C8" s="11" t="s">
        <v>9</v>
      </c>
      <c r="D8" s="12" t="s">
        <v>10</v>
      </c>
      <c r="E8" s="12" t="s">
        <v>11</v>
      </c>
      <c r="F8" s="12" t="s">
        <v>12</v>
      </c>
      <c r="G8" s="12" t="s">
        <v>13</v>
      </c>
      <c r="H8" s="12" t="s">
        <v>32</v>
      </c>
      <c r="I8" s="12" t="s">
        <v>14</v>
      </c>
      <c r="J8" s="12" t="s">
        <v>15</v>
      </c>
      <c r="K8" s="12" t="s">
        <v>16</v>
      </c>
      <c r="L8" s="12" t="s">
        <v>17</v>
      </c>
      <c r="M8" s="12" t="s">
        <v>18</v>
      </c>
      <c r="N8" s="12" t="s">
        <v>19</v>
      </c>
      <c r="O8" s="13" t="s">
        <v>20</v>
      </c>
      <c r="P8" s="13" t="s">
        <v>21</v>
      </c>
    </row>
    <row r="9" spans="1:28" ht="48" customHeight="1">
      <c r="A9" s="14">
        <v>1</v>
      </c>
      <c r="B9" s="15" t="s">
        <v>22</v>
      </c>
      <c r="C9" s="30">
        <v>3892</v>
      </c>
      <c r="D9" s="34">
        <v>3031</v>
      </c>
      <c r="E9" s="36">
        <v>157</v>
      </c>
      <c r="F9" s="39">
        <v>4170</v>
      </c>
      <c r="G9" s="38">
        <f>60729+71945</f>
        <v>132674</v>
      </c>
      <c r="H9" s="38">
        <f>199359+6986</f>
        <v>206345</v>
      </c>
      <c r="I9" s="36">
        <v>28620</v>
      </c>
      <c r="J9" s="36">
        <v>12</v>
      </c>
      <c r="K9" s="36">
        <v>4218</v>
      </c>
      <c r="L9" s="36">
        <v>39</v>
      </c>
      <c r="M9" s="31">
        <v>0</v>
      </c>
      <c r="N9" s="36">
        <v>0</v>
      </c>
      <c r="O9" s="36">
        <f>22282+33</f>
        <v>22315</v>
      </c>
      <c r="P9" s="30">
        <f>SUM(C9:O9)</f>
        <v>405473</v>
      </c>
      <c r="R9" s="16"/>
      <c r="T9" s="16"/>
      <c r="V9" s="16"/>
      <c r="X9" s="18"/>
      <c r="Z9" s="16"/>
      <c r="AA9" s="16"/>
      <c r="AB9" s="16"/>
    </row>
    <row r="10" spans="1:28" ht="28.5" customHeight="1">
      <c r="A10" s="19">
        <v>2</v>
      </c>
      <c r="B10" s="20" t="s">
        <v>23</v>
      </c>
      <c r="C10" s="30">
        <v>1341</v>
      </c>
      <c r="D10" s="34">
        <v>2922</v>
      </c>
      <c r="E10" s="36">
        <v>69</v>
      </c>
      <c r="F10" s="36">
        <v>2144</v>
      </c>
      <c r="G10" s="36">
        <f>54807+275116</f>
        <v>329923</v>
      </c>
      <c r="H10" s="36">
        <f>14654+4654</f>
        <v>19308</v>
      </c>
      <c r="I10" s="36">
        <v>94705</v>
      </c>
      <c r="J10" s="36">
        <v>31</v>
      </c>
      <c r="K10" s="36">
        <v>2843</v>
      </c>
      <c r="L10" s="36">
        <v>9</v>
      </c>
      <c r="M10" s="31">
        <v>0</v>
      </c>
      <c r="N10" s="36">
        <v>1</v>
      </c>
      <c r="O10" s="36">
        <f>10690+31</f>
        <v>10721</v>
      </c>
      <c r="P10" s="30">
        <f t="shared" ref="P10:P14" si="0">SUM(C10:O10)</f>
        <v>464017</v>
      </c>
      <c r="R10" s="16"/>
      <c r="T10" s="16"/>
      <c r="V10" s="16"/>
      <c r="W10" s="17"/>
      <c r="X10" s="18"/>
      <c r="Z10" s="16"/>
      <c r="AA10" s="16"/>
      <c r="AB10" s="16"/>
    </row>
    <row r="11" spans="1:28" ht="30" customHeight="1">
      <c r="A11" s="19">
        <v>3</v>
      </c>
      <c r="B11" s="20" t="s">
        <v>24</v>
      </c>
      <c r="C11" s="30">
        <v>854</v>
      </c>
      <c r="D11" s="35">
        <v>2563</v>
      </c>
      <c r="E11" s="37">
        <v>22</v>
      </c>
      <c r="F11" s="37">
        <v>1318</v>
      </c>
      <c r="G11" s="37">
        <f>45614+273714</f>
        <v>319328</v>
      </c>
      <c r="H11" s="37">
        <f>12064+4094</f>
        <v>16158</v>
      </c>
      <c r="I11" s="37">
        <v>80006</v>
      </c>
      <c r="J11" s="37">
        <v>28</v>
      </c>
      <c r="K11" s="37">
        <v>1881</v>
      </c>
      <c r="L11" s="37">
        <v>6</v>
      </c>
      <c r="M11" s="31">
        <v>0</v>
      </c>
      <c r="N11" s="37">
        <v>0</v>
      </c>
      <c r="O11" s="37">
        <f>8215+7</f>
        <v>8222</v>
      </c>
      <c r="P11" s="30">
        <f t="shared" si="0"/>
        <v>430386</v>
      </c>
      <c r="R11" s="16"/>
      <c r="T11" s="16"/>
      <c r="V11" s="16"/>
      <c r="W11" s="17"/>
      <c r="X11" s="18"/>
      <c r="Z11" s="16"/>
      <c r="AA11" s="16"/>
      <c r="AB11" s="16"/>
    </row>
    <row r="12" spans="1:28" ht="28.5" customHeight="1">
      <c r="A12" s="19">
        <v>4</v>
      </c>
      <c r="B12" s="20" t="s">
        <v>25</v>
      </c>
      <c r="C12" s="30">
        <v>304</v>
      </c>
      <c r="D12" s="34">
        <v>440</v>
      </c>
      <c r="E12" s="36">
        <v>13</v>
      </c>
      <c r="F12" s="36">
        <v>335</v>
      </c>
      <c r="G12" s="36">
        <v>2742</v>
      </c>
      <c r="H12" s="36">
        <v>2987</v>
      </c>
      <c r="I12" s="36">
        <v>7096</v>
      </c>
      <c r="J12" s="36">
        <v>1</v>
      </c>
      <c r="K12" s="36">
        <v>542</v>
      </c>
      <c r="L12" s="36">
        <v>7</v>
      </c>
      <c r="M12" s="31">
        <v>0</v>
      </c>
      <c r="N12" s="36">
        <v>0</v>
      </c>
      <c r="O12" s="36">
        <f>2194+1</f>
        <v>2195</v>
      </c>
      <c r="P12" s="30">
        <f t="shared" si="0"/>
        <v>16662</v>
      </c>
      <c r="R12" s="16"/>
      <c r="T12" s="16"/>
      <c r="U12" s="16"/>
      <c r="V12" s="16"/>
      <c r="W12" s="17"/>
      <c r="X12" s="18"/>
      <c r="Z12" s="16"/>
      <c r="AA12" s="16"/>
      <c r="AB12" s="16"/>
    </row>
    <row r="13" spans="1:28" ht="30" customHeight="1">
      <c r="A13" s="19">
        <v>5</v>
      </c>
      <c r="B13" s="20" t="s">
        <v>26</v>
      </c>
      <c r="C13" s="32">
        <v>308</v>
      </c>
      <c r="D13" s="34">
        <v>123</v>
      </c>
      <c r="E13" s="36">
        <v>6</v>
      </c>
      <c r="F13" s="36">
        <v>234</v>
      </c>
      <c r="G13" s="36">
        <v>2437</v>
      </c>
      <c r="H13" s="36">
        <v>1105</v>
      </c>
      <c r="I13" s="36">
        <v>10497</v>
      </c>
      <c r="J13" s="36">
        <v>0</v>
      </c>
      <c r="K13" s="36">
        <v>125</v>
      </c>
      <c r="L13" s="36">
        <v>1</v>
      </c>
      <c r="M13" s="31">
        <v>0</v>
      </c>
      <c r="N13" s="36">
        <v>0</v>
      </c>
      <c r="O13" s="36">
        <v>1306</v>
      </c>
      <c r="P13" s="30">
        <f t="shared" si="0"/>
        <v>16142</v>
      </c>
    </row>
    <row r="14" spans="1:28" ht="30" customHeight="1">
      <c r="A14" s="21">
        <v>6</v>
      </c>
      <c r="B14" s="22" t="s">
        <v>27</v>
      </c>
      <c r="C14" s="32">
        <v>3767</v>
      </c>
      <c r="D14" s="34">
        <v>2827</v>
      </c>
      <c r="E14" s="36">
        <v>185</v>
      </c>
      <c r="F14" s="36">
        <v>4427</v>
      </c>
      <c r="G14" s="36">
        <f>64743+73347</f>
        <v>138090</v>
      </c>
      <c r="H14" s="36">
        <f>197857+7546</f>
        <v>205403</v>
      </c>
      <c r="I14" s="36">
        <v>25726</v>
      </c>
      <c r="J14" s="36">
        <v>14</v>
      </c>
      <c r="K14" s="36">
        <v>4513</v>
      </c>
      <c r="L14" s="36">
        <v>34</v>
      </c>
      <c r="M14" s="31">
        <v>0</v>
      </c>
      <c r="N14" s="36">
        <v>1</v>
      </c>
      <c r="O14" s="36">
        <f>21257+56</f>
        <v>21313</v>
      </c>
      <c r="P14" s="30">
        <f t="shared" si="0"/>
        <v>406300</v>
      </c>
      <c r="R14" s="16"/>
      <c r="T14" s="16"/>
      <c r="U14" s="16"/>
      <c r="V14" s="16"/>
      <c r="W14" s="17"/>
      <c r="X14" s="18"/>
      <c r="Z14" s="16"/>
      <c r="AA14" s="16"/>
      <c r="AB14" s="16"/>
    </row>
    <row r="15" spans="1:28" ht="30" customHeight="1">
      <c r="A15" s="25"/>
      <c r="B15" s="2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N15" s="30"/>
      <c r="O15" s="32"/>
      <c r="P15" s="30"/>
      <c r="R15" s="26"/>
      <c r="T15" s="26"/>
      <c r="U15" s="26"/>
      <c r="V15" s="26"/>
      <c r="W15" s="27"/>
      <c r="X15" s="28"/>
      <c r="Z15" s="26"/>
      <c r="AA15" s="26"/>
      <c r="AB15" s="26"/>
    </row>
    <row r="16" spans="1:28" ht="30" customHeight="1">
      <c r="A16" s="23"/>
      <c r="B16" s="24" t="s">
        <v>28</v>
      </c>
      <c r="C16" s="40">
        <v>940</v>
      </c>
      <c r="D16" s="40">
        <v>1069</v>
      </c>
      <c r="E16" s="40">
        <v>52</v>
      </c>
      <c r="F16" s="40">
        <v>1466</v>
      </c>
      <c r="G16" s="40">
        <v>62805</v>
      </c>
      <c r="H16" s="40">
        <v>8107</v>
      </c>
      <c r="I16" s="40">
        <v>12818</v>
      </c>
      <c r="J16" s="40">
        <v>5</v>
      </c>
      <c r="K16" s="40">
        <v>1714</v>
      </c>
      <c r="L16" s="40">
        <v>5</v>
      </c>
      <c r="M16" s="41">
        <v>0</v>
      </c>
      <c r="N16" s="41">
        <v>1</v>
      </c>
      <c r="O16" s="40">
        <f>5213+26</f>
        <v>5239</v>
      </c>
      <c r="P16" s="30">
        <f>SUM(C16:O16)</f>
        <v>94221</v>
      </c>
    </row>
    <row r="17" spans="1:16" ht="30" customHeight="1">
      <c r="A17" s="23"/>
      <c r="B17" s="24" t="s">
        <v>29</v>
      </c>
      <c r="C17" s="40">
        <v>961</v>
      </c>
      <c r="D17" s="40">
        <v>603</v>
      </c>
      <c r="E17" s="40">
        <v>15</v>
      </c>
      <c r="F17" s="40">
        <v>1010</v>
      </c>
      <c r="G17" s="40">
        <v>30449</v>
      </c>
      <c r="H17" s="40">
        <v>8543</v>
      </c>
      <c r="I17" s="40">
        <v>4018</v>
      </c>
      <c r="J17" s="40">
        <v>1</v>
      </c>
      <c r="K17" s="40">
        <v>930</v>
      </c>
      <c r="L17" s="40">
        <v>1</v>
      </c>
      <c r="M17" s="41">
        <v>0</v>
      </c>
      <c r="N17" s="41">
        <v>0</v>
      </c>
      <c r="O17" s="40">
        <f>3484+5</f>
        <v>3489</v>
      </c>
      <c r="P17" s="30">
        <f t="shared" ref="P17:P19" si="1">SUM(C17:O17)</f>
        <v>50020</v>
      </c>
    </row>
    <row r="18" spans="1:16" ht="30" customHeight="1">
      <c r="A18" s="23"/>
      <c r="B18" s="24" t="s">
        <v>30</v>
      </c>
      <c r="C18" s="40">
        <v>975</v>
      </c>
      <c r="D18" s="40">
        <v>654</v>
      </c>
      <c r="E18" s="40">
        <v>56</v>
      </c>
      <c r="F18" s="40">
        <v>1143</v>
      </c>
      <c r="G18" s="40">
        <v>27741</v>
      </c>
      <c r="H18" s="40">
        <v>17361</v>
      </c>
      <c r="I18" s="40">
        <v>6265</v>
      </c>
      <c r="J18" s="40">
        <v>6</v>
      </c>
      <c r="K18" s="40">
        <v>1037</v>
      </c>
      <c r="L18" s="40">
        <v>14</v>
      </c>
      <c r="M18" s="41">
        <v>0</v>
      </c>
      <c r="N18" s="41">
        <v>0</v>
      </c>
      <c r="O18" s="40">
        <f>3793+5</f>
        <v>3798</v>
      </c>
      <c r="P18" s="30">
        <f t="shared" si="1"/>
        <v>59050</v>
      </c>
    </row>
    <row r="19" spans="1:16" ht="30" customHeight="1">
      <c r="A19" s="23"/>
      <c r="B19" s="24" t="s">
        <v>31</v>
      </c>
      <c r="C19" s="40">
        <v>891</v>
      </c>
      <c r="D19" s="40">
        <v>501</v>
      </c>
      <c r="E19" s="40">
        <v>62</v>
      </c>
      <c r="F19" s="40">
        <v>808</v>
      </c>
      <c r="G19" s="40">
        <v>17095</v>
      </c>
      <c r="H19" s="40">
        <v>171392</v>
      </c>
      <c r="I19" s="40">
        <v>2625</v>
      </c>
      <c r="J19" s="40">
        <v>2</v>
      </c>
      <c r="K19" s="40">
        <v>832</v>
      </c>
      <c r="L19" s="40">
        <v>14</v>
      </c>
      <c r="M19" s="41">
        <v>0</v>
      </c>
      <c r="N19" s="41">
        <v>0</v>
      </c>
      <c r="O19" s="40">
        <f>8767+12+5+3</f>
        <v>8787</v>
      </c>
      <c r="P19" s="30">
        <f t="shared" si="1"/>
        <v>203009</v>
      </c>
    </row>
    <row r="20" spans="1:16">
      <c r="P20" s="43"/>
    </row>
  </sheetData>
  <mergeCells count="1">
    <mergeCell ref="A2:O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2012-02-23T11:49:22Z</dcterms:modified>
</cp:coreProperties>
</file>