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4 PREM SCH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AD14" i="1"/>
  <c r="BN14" s="1"/>
  <c r="AC14"/>
  <c r="BM14" s="1"/>
  <c r="AB14"/>
  <c r="BL14" s="1"/>
  <c r="AA14"/>
  <c r="BK14" s="1"/>
  <c r="R14"/>
  <c r="Q14"/>
  <c r="BQ14" s="1"/>
  <c r="P14"/>
  <c r="BP14" s="1"/>
  <c r="O14"/>
  <c r="BO14" s="1"/>
  <c r="BJ13"/>
  <c r="BJ15" s="1"/>
  <c r="BI13"/>
  <c r="BI15" s="1"/>
  <c r="BH13"/>
  <c r="BH15" s="1"/>
  <c r="BG13"/>
  <c r="BG15" s="1"/>
  <c r="BF13"/>
  <c r="BF15" s="1"/>
  <c r="BE13"/>
  <c r="BE15" s="1"/>
  <c r="BD13"/>
  <c r="BD15" s="1"/>
  <c r="BC13"/>
  <c r="BC15" s="1"/>
  <c r="BB13"/>
  <c r="BB15" s="1"/>
  <c r="BA13"/>
  <c r="BA15" s="1"/>
  <c r="AZ13"/>
  <c r="AZ15" s="1"/>
  <c r="AY13"/>
  <c r="AY15" s="1"/>
  <c r="AX13"/>
  <c r="AX15" s="1"/>
  <c r="AW13"/>
  <c r="AW15" s="1"/>
  <c r="AV13"/>
  <c r="AV15" s="1"/>
  <c r="AU13"/>
  <c r="AU15" s="1"/>
  <c r="AT13"/>
  <c r="AT15" s="1"/>
  <c r="AS13"/>
  <c r="AS15" s="1"/>
  <c r="AR13"/>
  <c r="AR15" s="1"/>
  <c r="AQ13"/>
  <c r="AQ15" s="1"/>
  <c r="AP13"/>
  <c r="AP15" s="1"/>
  <c r="AO13"/>
  <c r="AO15" s="1"/>
  <c r="AN13"/>
  <c r="AN15" s="1"/>
  <c r="AM13"/>
  <c r="AM15" s="1"/>
  <c r="AL13"/>
  <c r="AL15" s="1"/>
  <c r="AK13"/>
  <c r="AK15" s="1"/>
  <c r="AJ13"/>
  <c r="AJ15" s="1"/>
  <c r="AI13"/>
  <c r="AI15" s="1"/>
  <c r="AH13"/>
  <c r="AH15" s="1"/>
  <c r="AG13"/>
  <c r="AG15" s="1"/>
  <c r="AF13"/>
  <c r="AF15" s="1"/>
  <c r="AE13"/>
  <c r="AE15" s="1"/>
  <c r="Z13"/>
  <c r="Z15" s="1"/>
  <c r="Y13"/>
  <c r="Y15" s="1"/>
  <c r="X13"/>
  <c r="X15" s="1"/>
  <c r="W13"/>
  <c r="W15" s="1"/>
  <c r="V13"/>
  <c r="V15" s="1"/>
  <c r="U13"/>
  <c r="U15" s="1"/>
  <c r="T13"/>
  <c r="T15" s="1"/>
  <c r="S13"/>
  <c r="S15" s="1"/>
  <c r="N13"/>
  <c r="N15" s="1"/>
  <c r="M13"/>
  <c r="M15" s="1"/>
  <c r="L13"/>
  <c r="L15" s="1"/>
  <c r="K13"/>
  <c r="K15" s="1"/>
  <c r="J13"/>
  <c r="J15" s="1"/>
  <c r="I13"/>
  <c r="I15" s="1"/>
  <c r="H13"/>
  <c r="H15" s="1"/>
  <c r="G13"/>
  <c r="G15" s="1"/>
  <c r="F13"/>
  <c r="F15" s="1"/>
  <c r="E13"/>
  <c r="E15" s="1"/>
  <c r="D13"/>
  <c r="D15" s="1"/>
  <c r="C13"/>
  <c r="C15" s="1"/>
  <c r="AD12"/>
  <c r="BN12" s="1"/>
  <c r="AC12"/>
  <c r="BM12" s="1"/>
  <c r="AB12"/>
  <c r="BL12" s="1"/>
  <c r="AA12"/>
  <c r="BK12" s="1"/>
  <c r="R12"/>
  <c r="Q12"/>
  <c r="BQ12" s="1"/>
  <c r="P12"/>
  <c r="BP12" s="1"/>
  <c r="O12"/>
  <c r="BO12" s="1"/>
  <c r="AD11"/>
  <c r="BN11" s="1"/>
  <c r="AC11"/>
  <c r="BM11" s="1"/>
  <c r="AB11"/>
  <c r="BL11" s="1"/>
  <c r="AA11"/>
  <c r="BK11" s="1"/>
  <c r="R11"/>
  <c r="BR11" s="1"/>
  <c r="Q11"/>
  <c r="BQ11" s="1"/>
  <c r="P11"/>
  <c r="BP11" s="1"/>
  <c r="O11"/>
  <c r="BO11" s="1"/>
  <c r="AD10"/>
  <c r="AD13" s="1"/>
  <c r="AD15" s="1"/>
  <c r="AC10"/>
  <c r="AC13" s="1"/>
  <c r="AC15" s="1"/>
  <c r="AB10"/>
  <c r="AB13" s="1"/>
  <c r="AB15" s="1"/>
  <c r="AA10"/>
  <c r="AA13" s="1"/>
  <c r="AA15" s="1"/>
  <c r="R10"/>
  <c r="R13" s="1"/>
  <c r="R15" s="1"/>
  <c r="Q10"/>
  <c r="Q13" s="1"/>
  <c r="Q15" s="1"/>
  <c r="P10"/>
  <c r="P13" s="1"/>
  <c r="P15" s="1"/>
  <c r="O10"/>
  <c r="O13" s="1"/>
  <c r="O15" s="1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R14" l="1"/>
  <c r="BR12"/>
  <c r="BN10"/>
  <c r="BN13" s="1"/>
  <c r="BN15" s="1"/>
  <c r="BM10"/>
  <c r="BM13" s="1"/>
  <c r="BM15" s="1"/>
  <c r="BQ10"/>
  <c r="BQ13" s="1"/>
  <c r="BQ15" s="1"/>
  <c r="BL10"/>
  <c r="BL13" s="1"/>
  <c r="BL15" s="1"/>
  <c r="BK10"/>
  <c r="BK13" s="1"/>
  <c r="BK15" s="1"/>
  <c r="BO10" l="1"/>
  <c r="BO13" s="1"/>
  <c r="BO15" s="1"/>
  <c r="BP10"/>
  <c r="BP13" s="1"/>
  <c r="BP15" s="1"/>
  <c r="BR10"/>
  <c r="BR13" s="1"/>
  <c r="BR15" s="1"/>
</calcChain>
</file>

<file path=xl/sharedStrings.xml><?xml version="1.0" encoding="utf-8"?>
<sst xmlns="http://schemas.openxmlformats.org/spreadsheetml/2006/main" count="34" uniqueCount="31">
  <si>
    <t>NATIONAL INSURANCE COMPANY LIMITED</t>
  </si>
  <si>
    <t>Registration No. 58 and Date of Renewal of Registration with IRDA - 27/01/2017</t>
  </si>
  <si>
    <t>CIN: U10200WB1906GOI001713</t>
  </si>
  <si>
    <t>FORM NL-4 PREMIUM SCHEDULE</t>
  </si>
  <si>
    <t>Premium Earned (Net) for the period ended 30th September, 2017</t>
  </si>
  <si>
    <t>(IN Rs. '000)</t>
  </si>
  <si>
    <t>PARTICULARS</t>
  </si>
  <si>
    <t>FIRE BUSINESS</t>
  </si>
  <si>
    <t>MARINE CARGO</t>
  </si>
  <si>
    <t>MARINE HULL</t>
  </si>
  <si>
    <t>TOTAL MARINE</t>
  </si>
  <si>
    <t>MOTOR OD</t>
  </si>
  <si>
    <t>MOTOR TP</t>
  </si>
  <si>
    <t>TOTAL MOTOR</t>
  </si>
  <si>
    <t>HEALTH</t>
  </si>
  <si>
    <t>PUBLIC LIABILITY</t>
  </si>
  <si>
    <t>PERSONAL ACCIDENT</t>
  </si>
  <si>
    <t>AVIATION</t>
  </si>
  <si>
    <t>ENGINEERING</t>
  </si>
  <si>
    <t>EMPLOYERS LIABILITY</t>
  </si>
  <si>
    <t>RNTB</t>
  </si>
  <si>
    <t>MISC OTHERS</t>
  </si>
  <si>
    <t>MISC TOTAL</t>
  </si>
  <si>
    <t>TOTAL</t>
  </si>
  <si>
    <t>Premium from direct business written net of Service Tax</t>
  </si>
  <si>
    <t>Add: Premium on Reinsurance accepted</t>
  </si>
  <si>
    <t>Less: Premium on Reinsurance ceded</t>
  </si>
  <si>
    <t>NET PREMIUM</t>
  </si>
  <si>
    <t>Adjustment for change in reserve for unexpired risks (Including RI Accepted &amp; RI Ceded)</t>
  </si>
  <si>
    <t>PREMIUM EARNED (NET)</t>
  </si>
  <si>
    <t>Note: Reinsurance premiums whether on business ceded or accepted are to be brought into account, before deducting commission, under the head of reinsurance premiums.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</si>
</sst>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1" applyFont="1" applyAlignment="1" applyProtection="1">
      <alignment horizontal="right"/>
    </xf>
    <xf numFmtId="49" fontId="3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2" fillId="0" borderId="5" xfId="0" applyFont="1" applyFill="1" applyBorder="1"/>
    <xf numFmtId="1" fontId="2" fillId="0" borderId="6" xfId="0" applyNumberFormat="1" applyFont="1" applyFill="1" applyBorder="1"/>
    <xf numFmtId="1" fontId="2" fillId="0" borderId="7" xfId="0" applyNumberFormat="1" applyFont="1" applyFill="1" applyBorder="1"/>
    <xf numFmtId="1" fontId="2" fillId="0" borderId="8" xfId="0" applyNumberFormat="1" applyFont="1" applyFill="1" applyBorder="1"/>
    <xf numFmtId="0" fontId="2" fillId="0" borderId="0" xfId="0" applyFont="1" applyFill="1"/>
    <xf numFmtId="0" fontId="6" fillId="0" borderId="5" xfId="0" applyFont="1" applyFill="1" applyBorder="1"/>
    <xf numFmtId="1" fontId="6" fillId="0" borderId="6" xfId="0" applyNumberFormat="1" applyFont="1" applyFill="1" applyBorder="1"/>
    <xf numFmtId="1" fontId="6" fillId="0" borderId="7" xfId="0" applyNumberFormat="1" applyFont="1" applyFill="1" applyBorder="1"/>
    <xf numFmtId="0" fontId="6" fillId="0" borderId="0" xfId="0" applyFont="1" applyFill="1"/>
    <xf numFmtId="0" fontId="2" fillId="0" borderId="5" xfId="0" applyFont="1" applyFill="1" applyBorder="1" applyAlignment="1">
      <alignment wrapText="1"/>
    </xf>
    <xf numFmtId="0" fontId="6" fillId="0" borderId="9" xfId="0" applyFont="1" applyFill="1" applyBorder="1"/>
    <xf numFmtId="1" fontId="6" fillId="0" borderId="8" xfId="0" applyNumberFormat="1" applyFont="1" applyFill="1" applyBorder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30.09.2017</v>
          </cell>
          <cell r="E1" t="str">
            <v>30.09.2016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>
    <tabColor rgb="FF92D050"/>
    <pageSetUpPr fitToPage="1"/>
  </sheetPr>
  <dimension ref="B1:BU17"/>
  <sheetViews>
    <sheetView showGridLines="0" showZeros="0" tabSelected="1" workbookViewId="0">
      <pane xSplit="2" ySplit="9" topLeftCell="BL13" activePane="bottomRight" state="frozen"/>
      <selection pane="topRight" activeCell="C1" sqref="C1"/>
      <selection pane="bottomLeft" activeCell="A10" sqref="A10"/>
      <selection pane="bottomRight" activeCell="BP15" sqref="BP15"/>
    </sheetView>
  </sheetViews>
  <sheetFormatPr defaultColWidth="9.140625" defaultRowHeight="21"/>
  <cols>
    <col min="1" max="1" width="4.5703125" style="2" customWidth="1"/>
    <col min="2" max="2" width="57" style="2" customWidth="1"/>
    <col min="3" max="70" width="17.7109375" style="2" customWidth="1"/>
    <col min="71" max="71" width="3.7109375" style="2" customWidth="1"/>
    <col min="72" max="72" width="3.42578125" style="2" customWidth="1"/>
    <col min="73" max="73" width="16.7109375" style="2" bestFit="1" customWidth="1"/>
    <col min="74" max="16384" width="9.140625" style="2"/>
  </cols>
  <sheetData>
    <row r="1" spans="2:73" ht="25.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2:73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2:73">
      <c r="B3" s="3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</row>
    <row r="4" spans="2:7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</row>
    <row r="5" spans="2:73" ht="22.5">
      <c r="B5" s="3" t="s">
        <v>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U5" s="5"/>
    </row>
    <row r="6" spans="2:73">
      <c r="B6" s="6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</row>
    <row r="7" spans="2:73" ht="21.75" thickBot="1">
      <c r="B7" s="7"/>
      <c r="C7" s="7"/>
      <c r="D7" s="7"/>
      <c r="E7" s="7"/>
      <c r="F7" s="8" t="s">
        <v>5</v>
      </c>
      <c r="G7" s="8"/>
      <c r="H7" s="8"/>
      <c r="I7" s="8"/>
      <c r="J7" s="8"/>
      <c r="K7" s="8"/>
      <c r="L7" s="8"/>
      <c r="M7" s="8"/>
      <c r="N7" s="8"/>
      <c r="O7" s="7"/>
      <c r="P7" s="7"/>
      <c r="Q7" s="7"/>
      <c r="R7" s="8" t="s">
        <v>5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7"/>
      <c r="AZ7" s="7"/>
      <c r="BA7" s="7"/>
      <c r="BB7" s="8" t="s">
        <v>5</v>
      </c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7"/>
      <c r="BP7" s="7"/>
      <c r="BQ7" s="7"/>
      <c r="BR7" s="8" t="s">
        <v>5</v>
      </c>
    </row>
    <row r="8" spans="2:73">
      <c r="B8" s="9" t="s">
        <v>6</v>
      </c>
      <c r="C8" s="10" t="s">
        <v>7</v>
      </c>
      <c r="D8" s="11"/>
      <c r="E8" s="11"/>
      <c r="F8" s="12"/>
      <c r="G8" s="10" t="s">
        <v>8</v>
      </c>
      <c r="H8" s="11"/>
      <c r="I8" s="11"/>
      <c r="J8" s="12"/>
      <c r="K8" s="10" t="s">
        <v>9</v>
      </c>
      <c r="L8" s="11"/>
      <c r="M8" s="11"/>
      <c r="N8" s="12"/>
      <c r="O8" s="10" t="s">
        <v>10</v>
      </c>
      <c r="P8" s="11"/>
      <c r="Q8" s="11"/>
      <c r="R8" s="12"/>
      <c r="S8" s="10" t="s">
        <v>11</v>
      </c>
      <c r="T8" s="11"/>
      <c r="U8" s="11"/>
      <c r="V8" s="12"/>
      <c r="W8" s="10" t="s">
        <v>12</v>
      </c>
      <c r="X8" s="11"/>
      <c r="Y8" s="11"/>
      <c r="Z8" s="12"/>
      <c r="AA8" s="10" t="s">
        <v>13</v>
      </c>
      <c r="AB8" s="11"/>
      <c r="AC8" s="11"/>
      <c r="AD8" s="12"/>
      <c r="AE8" s="10" t="s">
        <v>14</v>
      </c>
      <c r="AF8" s="11"/>
      <c r="AG8" s="11"/>
      <c r="AH8" s="12"/>
      <c r="AI8" s="10" t="s">
        <v>15</v>
      </c>
      <c r="AJ8" s="11"/>
      <c r="AK8" s="11"/>
      <c r="AL8" s="12"/>
      <c r="AM8" s="10" t="s">
        <v>16</v>
      </c>
      <c r="AN8" s="11"/>
      <c r="AO8" s="11"/>
      <c r="AP8" s="12"/>
      <c r="AQ8" s="10" t="s">
        <v>17</v>
      </c>
      <c r="AR8" s="11"/>
      <c r="AS8" s="11"/>
      <c r="AT8" s="12"/>
      <c r="AU8" s="10" t="s">
        <v>18</v>
      </c>
      <c r="AV8" s="11"/>
      <c r="AW8" s="11"/>
      <c r="AX8" s="12"/>
      <c r="AY8" s="10" t="s">
        <v>19</v>
      </c>
      <c r="AZ8" s="11"/>
      <c r="BA8" s="11"/>
      <c r="BB8" s="12"/>
      <c r="BC8" s="10" t="s">
        <v>20</v>
      </c>
      <c r="BD8" s="11"/>
      <c r="BE8" s="11"/>
      <c r="BF8" s="12"/>
      <c r="BG8" s="10" t="s">
        <v>21</v>
      </c>
      <c r="BH8" s="11"/>
      <c r="BI8" s="11"/>
      <c r="BJ8" s="12"/>
      <c r="BK8" s="10" t="s">
        <v>22</v>
      </c>
      <c r="BL8" s="11"/>
      <c r="BM8" s="11"/>
      <c r="BN8" s="12"/>
      <c r="BO8" s="10" t="s">
        <v>23</v>
      </c>
      <c r="BP8" s="11"/>
      <c r="BQ8" s="11"/>
      <c r="BR8" s="12"/>
    </row>
    <row r="9" spans="2:73" ht="63">
      <c r="B9" s="13"/>
      <c r="C9" s="14" t="str">
        <f>"For the Quarter ended " &amp;[1]INDEX!$C$1</f>
        <v>For the Quarter ended 30.09.2017</v>
      </c>
      <c r="D9" s="15" t="str">
        <f>"Upto the Quarter ended " &amp;[1]INDEX!$C$1</f>
        <v>Upto the Quarter ended 30.09.2017</v>
      </c>
      <c r="E9" s="15" t="str">
        <f>"For the Quarter ended " &amp;[1]INDEX!$E$1</f>
        <v>For the Quarter ended 30.09.2016</v>
      </c>
      <c r="F9" s="16" t="str">
        <f>"Upto the Quarter ended " &amp;[1]INDEX!$E$1</f>
        <v>Upto the Quarter ended 30.09.2016</v>
      </c>
      <c r="G9" s="14" t="str">
        <f>"For the Quarter ended " &amp;[1]INDEX!$C$1</f>
        <v>For the Quarter ended 30.09.2017</v>
      </c>
      <c r="H9" s="15" t="str">
        <f>"Upto the Quarter ended " &amp;[1]INDEX!$C$1</f>
        <v>Upto the Quarter ended 30.09.2017</v>
      </c>
      <c r="I9" s="15" t="str">
        <f>"For the Quarter ended " &amp;[1]INDEX!$E$1</f>
        <v>For the Quarter ended 30.09.2016</v>
      </c>
      <c r="J9" s="16" t="str">
        <f>"Upto the Quarter ended " &amp;[1]INDEX!$E$1</f>
        <v>Upto the Quarter ended 30.09.2016</v>
      </c>
      <c r="K9" s="14" t="str">
        <f>"For the Quarter ended " &amp;[1]INDEX!$C$1</f>
        <v>For the Quarter ended 30.09.2017</v>
      </c>
      <c r="L9" s="15" t="str">
        <f>"Upto the Quarter ended " &amp;[1]INDEX!$C$1</f>
        <v>Upto the Quarter ended 30.09.2017</v>
      </c>
      <c r="M9" s="15" t="str">
        <f>"For the Quarter ended " &amp;[1]INDEX!$E$1</f>
        <v>For the Quarter ended 30.09.2016</v>
      </c>
      <c r="N9" s="16" t="str">
        <f>"Upto the Quarter ended " &amp;[1]INDEX!$E$1</f>
        <v>Upto the Quarter ended 30.09.2016</v>
      </c>
      <c r="O9" s="14" t="str">
        <f>"For the Quarter ended " &amp;[1]INDEX!$C$1</f>
        <v>For the Quarter ended 30.09.2017</v>
      </c>
      <c r="P9" s="15" t="str">
        <f>"Upto the Quarter ended " &amp;[1]INDEX!$C$1</f>
        <v>Upto the Quarter ended 30.09.2017</v>
      </c>
      <c r="Q9" s="15" t="str">
        <f>"For the Quarter ended " &amp;[1]INDEX!$E$1</f>
        <v>For the Quarter ended 30.09.2016</v>
      </c>
      <c r="R9" s="16" t="str">
        <f>"Upto the Quarter ended " &amp;[1]INDEX!$E$1</f>
        <v>Upto the Quarter ended 30.09.2016</v>
      </c>
      <c r="S9" s="14" t="str">
        <f>"For the Quarter ended " &amp;[1]INDEX!$C$1</f>
        <v>For the Quarter ended 30.09.2017</v>
      </c>
      <c r="T9" s="15" t="str">
        <f>"Upto the Quarter ended " &amp;[1]INDEX!$C$1</f>
        <v>Upto the Quarter ended 30.09.2017</v>
      </c>
      <c r="U9" s="15" t="str">
        <f>"For the Quarter ended " &amp;[1]INDEX!$E$1</f>
        <v>For the Quarter ended 30.09.2016</v>
      </c>
      <c r="V9" s="16" t="str">
        <f>"Upto the Quarter ended " &amp;[1]INDEX!$E$1</f>
        <v>Upto the Quarter ended 30.09.2016</v>
      </c>
      <c r="W9" s="14" t="str">
        <f>"For the Quarter ended " &amp;[1]INDEX!$C$1</f>
        <v>For the Quarter ended 30.09.2017</v>
      </c>
      <c r="X9" s="15" t="str">
        <f>"Upto the Quarter ended " &amp;[1]INDEX!$C$1</f>
        <v>Upto the Quarter ended 30.09.2017</v>
      </c>
      <c r="Y9" s="15" t="str">
        <f>"For the Quarter ended " &amp;[1]INDEX!$E$1</f>
        <v>For the Quarter ended 30.09.2016</v>
      </c>
      <c r="Z9" s="16" t="str">
        <f>"Upto the Quarter ended " &amp;[1]INDEX!$E$1</f>
        <v>Upto the Quarter ended 30.09.2016</v>
      </c>
      <c r="AA9" s="14" t="str">
        <f>"For the Quarter ended " &amp;[1]INDEX!$C$1</f>
        <v>For the Quarter ended 30.09.2017</v>
      </c>
      <c r="AB9" s="15" t="str">
        <f>"Upto the Quarter ended " &amp;[1]INDEX!$C$1</f>
        <v>Upto the Quarter ended 30.09.2017</v>
      </c>
      <c r="AC9" s="15" t="str">
        <f>"For the Quarter ended " &amp;[1]INDEX!$E$1</f>
        <v>For the Quarter ended 30.09.2016</v>
      </c>
      <c r="AD9" s="16" t="str">
        <f>"Upto the Quarter ended " &amp;[1]INDEX!$E$1</f>
        <v>Upto the Quarter ended 30.09.2016</v>
      </c>
      <c r="AE9" s="14" t="str">
        <f>"For the Quarter ended " &amp;[1]INDEX!$C$1</f>
        <v>For the Quarter ended 30.09.2017</v>
      </c>
      <c r="AF9" s="15" t="str">
        <f>"Upto the Quarter ended " &amp;[1]INDEX!$C$1</f>
        <v>Upto the Quarter ended 30.09.2017</v>
      </c>
      <c r="AG9" s="15" t="str">
        <f>"For the Quarter ended " &amp;[1]INDEX!$E$1</f>
        <v>For the Quarter ended 30.09.2016</v>
      </c>
      <c r="AH9" s="16" t="str">
        <f>"Upto the Quarter ended " &amp;[1]INDEX!$E$1</f>
        <v>Upto the Quarter ended 30.09.2016</v>
      </c>
      <c r="AI9" s="14" t="str">
        <f>"For the Quarter ended " &amp;[1]INDEX!$C$1</f>
        <v>For the Quarter ended 30.09.2017</v>
      </c>
      <c r="AJ9" s="15" t="str">
        <f>"Upto the Quarter ended " &amp;[1]INDEX!$C$1</f>
        <v>Upto the Quarter ended 30.09.2017</v>
      </c>
      <c r="AK9" s="15" t="str">
        <f>"For the Quarter ended " &amp;[1]INDEX!$E$1</f>
        <v>For the Quarter ended 30.09.2016</v>
      </c>
      <c r="AL9" s="16" t="str">
        <f>"Upto the Quarter ended " &amp;[1]INDEX!$E$1</f>
        <v>Upto the Quarter ended 30.09.2016</v>
      </c>
      <c r="AM9" s="14" t="str">
        <f>"For the Quarter ended " &amp;[1]INDEX!$C$1</f>
        <v>For the Quarter ended 30.09.2017</v>
      </c>
      <c r="AN9" s="15" t="str">
        <f>"Upto the Quarter ended " &amp;[1]INDEX!$C$1</f>
        <v>Upto the Quarter ended 30.09.2017</v>
      </c>
      <c r="AO9" s="15" t="str">
        <f>"For the Quarter ended " &amp;[1]INDEX!$E$1</f>
        <v>For the Quarter ended 30.09.2016</v>
      </c>
      <c r="AP9" s="16" t="str">
        <f>"Upto the Quarter ended " &amp;[1]INDEX!$E$1</f>
        <v>Upto the Quarter ended 30.09.2016</v>
      </c>
      <c r="AQ9" s="14" t="str">
        <f>"For the Quarter ended " &amp;[1]INDEX!$C$1</f>
        <v>For the Quarter ended 30.09.2017</v>
      </c>
      <c r="AR9" s="15" t="str">
        <f>"Upto the Quarter ended " &amp;[1]INDEX!$C$1</f>
        <v>Upto the Quarter ended 30.09.2017</v>
      </c>
      <c r="AS9" s="15" t="str">
        <f>"For the Quarter ended " &amp;[1]INDEX!$E$1</f>
        <v>For the Quarter ended 30.09.2016</v>
      </c>
      <c r="AT9" s="16" t="str">
        <f>"Upto the Quarter ended " &amp;[1]INDEX!$E$1</f>
        <v>Upto the Quarter ended 30.09.2016</v>
      </c>
      <c r="AU9" s="14" t="str">
        <f>"For the Quarter ended " &amp;[1]INDEX!$C$1</f>
        <v>For the Quarter ended 30.09.2017</v>
      </c>
      <c r="AV9" s="15" t="str">
        <f>"Upto the Quarter ended " &amp;[1]INDEX!$C$1</f>
        <v>Upto the Quarter ended 30.09.2017</v>
      </c>
      <c r="AW9" s="15" t="str">
        <f>"For the Quarter ended " &amp;[1]INDEX!$E$1</f>
        <v>For the Quarter ended 30.09.2016</v>
      </c>
      <c r="AX9" s="16" t="str">
        <f>"Upto the Quarter ended " &amp;[1]INDEX!$E$1</f>
        <v>Upto the Quarter ended 30.09.2016</v>
      </c>
      <c r="AY9" s="14" t="str">
        <f>"For the Quarter ended " &amp;[1]INDEX!$C$1</f>
        <v>For the Quarter ended 30.09.2017</v>
      </c>
      <c r="AZ9" s="15" t="str">
        <f>"Upto the Quarter ended " &amp;[1]INDEX!$C$1</f>
        <v>Upto the Quarter ended 30.09.2017</v>
      </c>
      <c r="BA9" s="15" t="str">
        <f>"For the Quarter ended " &amp;[1]INDEX!$E$1</f>
        <v>For the Quarter ended 30.09.2016</v>
      </c>
      <c r="BB9" s="16" t="str">
        <f>"Upto the Quarter ended " &amp;[1]INDEX!$E$1</f>
        <v>Upto the Quarter ended 30.09.2016</v>
      </c>
      <c r="BC9" s="14" t="str">
        <f>"For the Quarter ended " &amp;[1]INDEX!$C$1</f>
        <v>For the Quarter ended 30.09.2017</v>
      </c>
      <c r="BD9" s="15" t="str">
        <f>"Upto the Quarter ended " &amp;[1]INDEX!$C$1</f>
        <v>Upto the Quarter ended 30.09.2017</v>
      </c>
      <c r="BE9" s="15" t="str">
        <f>"For the Quarter ended " &amp;[1]INDEX!$E$1</f>
        <v>For the Quarter ended 30.09.2016</v>
      </c>
      <c r="BF9" s="16" t="str">
        <f>"Upto the Quarter ended " &amp;[1]INDEX!$E$1</f>
        <v>Upto the Quarter ended 30.09.2016</v>
      </c>
      <c r="BG9" s="14" t="str">
        <f>"For the Quarter ended " &amp;[1]INDEX!$C$1</f>
        <v>For the Quarter ended 30.09.2017</v>
      </c>
      <c r="BH9" s="15" t="str">
        <f>"Upto the Quarter ended " &amp;[1]INDEX!$C$1</f>
        <v>Upto the Quarter ended 30.09.2017</v>
      </c>
      <c r="BI9" s="15" t="str">
        <f>"For the Quarter ended " &amp;[1]INDEX!$E$1</f>
        <v>For the Quarter ended 30.09.2016</v>
      </c>
      <c r="BJ9" s="16" t="str">
        <f>"Upto the Quarter ended " &amp;[1]INDEX!$E$1</f>
        <v>Upto the Quarter ended 30.09.2016</v>
      </c>
      <c r="BK9" s="14" t="str">
        <f>"For the Quarter ended " &amp;[1]INDEX!$C$1</f>
        <v>For the Quarter ended 30.09.2017</v>
      </c>
      <c r="BL9" s="15" t="str">
        <f>"Upto the Quarter ended " &amp;[1]INDEX!$C$1</f>
        <v>Upto the Quarter ended 30.09.2017</v>
      </c>
      <c r="BM9" s="15" t="str">
        <f>"For the Quarter ended " &amp;[1]INDEX!$E$1</f>
        <v>For the Quarter ended 30.09.2016</v>
      </c>
      <c r="BN9" s="16" t="str">
        <f>"Upto the Quarter ended " &amp;[1]INDEX!$E$1</f>
        <v>Upto the Quarter ended 30.09.2016</v>
      </c>
      <c r="BO9" s="14" t="str">
        <f>"For the Quarter ended " &amp;[1]INDEX!$C$1</f>
        <v>For the Quarter ended 30.09.2017</v>
      </c>
      <c r="BP9" s="15" t="str">
        <f>"Upto the Quarter ended " &amp;[1]INDEX!$C$1</f>
        <v>Upto the Quarter ended 30.09.2017</v>
      </c>
      <c r="BQ9" s="15" t="str">
        <f>"For the Quarter ended " &amp;[1]INDEX!$E$1</f>
        <v>For the Quarter ended 30.09.2016</v>
      </c>
      <c r="BR9" s="16" t="str">
        <f>"Upto the Quarter ended " &amp;[1]INDEX!$E$1</f>
        <v>Upto the Quarter ended 30.09.2016</v>
      </c>
    </row>
    <row r="10" spans="2:73" s="21" customFormat="1">
      <c r="B10" s="17" t="s">
        <v>24</v>
      </c>
      <c r="C10" s="18">
        <v>1707343.2235941007</v>
      </c>
      <c r="D10" s="19">
        <v>4843128.4733415004</v>
      </c>
      <c r="E10" s="19">
        <v>2034030.8760849</v>
      </c>
      <c r="F10" s="20">
        <v>4810349.8002276001</v>
      </c>
      <c r="G10" s="18">
        <v>354092.22806500003</v>
      </c>
      <c r="H10" s="19">
        <v>819450.90738400002</v>
      </c>
      <c r="I10" s="19">
        <v>381944.14831030008</v>
      </c>
      <c r="J10" s="20">
        <v>893827.51067990006</v>
      </c>
      <c r="K10" s="18">
        <v>73460.503999999986</v>
      </c>
      <c r="L10" s="19">
        <v>248905.81</v>
      </c>
      <c r="M10" s="19">
        <v>116747.51999999996</v>
      </c>
      <c r="N10" s="20">
        <v>432568.06199999998</v>
      </c>
      <c r="O10" s="18">
        <f>G10+K10</f>
        <v>427552.73206499999</v>
      </c>
      <c r="P10" s="18">
        <f t="shared" ref="P10:R12" si="0">H10+L10</f>
        <v>1068356.7173840001</v>
      </c>
      <c r="Q10" s="18">
        <f t="shared" si="0"/>
        <v>498691.66831030004</v>
      </c>
      <c r="R10" s="18">
        <f t="shared" si="0"/>
        <v>1326395.5726799001</v>
      </c>
      <c r="S10" s="18">
        <v>6752546.6516515994</v>
      </c>
      <c r="T10" s="19">
        <v>13480419.6461905</v>
      </c>
      <c r="U10" s="19">
        <v>5953368.3602825003</v>
      </c>
      <c r="V10" s="20">
        <v>11373756.1241509</v>
      </c>
      <c r="W10" s="18">
        <v>9969420.2387288995</v>
      </c>
      <c r="X10" s="19">
        <v>20204801.663286999</v>
      </c>
      <c r="Y10" s="19">
        <v>8746279.0587494001</v>
      </c>
      <c r="Z10" s="20">
        <v>17205242.1551615</v>
      </c>
      <c r="AA10" s="18">
        <f>S10+W10</f>
        <v>16721966.890380498</v>
      </c>
      <c r="AB10" s="19">
        <f>T10+X10</f>
        <v>33685221.309477501</v>
      </c>
      <c r="AC10" s="19">
        <f>U10+Y10</f>
        <v>14699647.419031899</v>
      </c>
      <c r="AD10" s="20">
        <f>V10+Z10</f>
        <v>28578998.279312402</v>
      </c>
      <c r="AE10" s="18">
        <v>12743100.344455799</v>
      </c>
      <c r="AF10" s="19">
        <v>26436734.344108</v>
      </c>
      <c r="AG10" s="19">
        <v>10023902.008391699</v>
      </c>
      <c r="AH10" s="20">
        <v>22660162.268859599</v>
      </c>
      <c r="AI10" s="18">
        <v>88397.783843749989</v>
      </c>
      <c r="AJ10" s="19">
        <v>333392.83484375</v>
      </c>
      <c r="AK10" s="19">
        <v>111222.75060250002</v>
      </c>
      <c r="AL10" s="20">
        <v>342905.96060250001</v>
      </c>
      <c r="AM10" s="18">
        <v>781284.64700000011</v>
      </c>
      <c r="AN10" s="19">
        <v>1276725.9550000001</v>
      </c>
      <c r="AO10" s="19">
        <v>1071148.6810000001</v>
      </c>
      <c r="AP10" s="20">
        <v>1628951.1370000001</v>
      </c>
      <c r="AQ10" s="18">
        <v>338476.9541038</v>
      </c>
      <c r="AR10" s="19">
        <v>423976.91761449998</v>
      </c>
      <c r="AS10" s="19">
        <v>344330.94419770001</v>
      </c>
      <c r="AT10" s="20">
        <v>471170.92145780002</v>
      </c>
      <c r="AU10" s="18">
        <v>441629.24295720004</v>
      </c>
      <c r="AV10" s="19">
        <v>1206056.316353</v>
      </c>
      <c r="AW10" s="19">
        <v>531133.52519130008</v>
      </c>
      <c r="AX10" s="20">
        <v>1136859.0347067001</v>
      </c>
      <c r="AY10" s="18">
        <v>86356.380983899988</v>
      </c>
      <c r="AZ10" s="19">
        <v>252633.523082</v>
      </c>
      <c r="BA10" s="19">
        <v>118104.7685528</v>
      </c>
      <c r="BB10" s="20">
        <v>317219.46147420001</v>
      </c>
      <c r="BC10" s="18">
        <v>11732146.640000001</v>
      </c>
      <c r="BD10" s="19">
        <v>11891474.538000001</v>
      </c>
      <c r="BE10" s="19">
        <v>136762.09599999999</v>
      </c>
      <c r="BF10" s="20">
        <v>256320.19699999999</v>
      </c>
      <c r="BG10" s="18">
        <v>548776.08912164997</v>
      </c>
      <c r="BH10" s="19">
        <v>1921869.6367957499</v>
      </c>
      <c r="BI10" s="19">
        <v>1285088.8184042999</v>
      </c>
      <c r="BJ10" s="20">
        <v>2460874.7336259</v>
      </c>
      <c r="BK10" s="18">
        <f>AA10+AE10+AI10+AM10+AQ10+AU10+AY10+BC10+BG10</f>
        <v>43482134.97284659</v>
      </c>
      <c r="BL10" s="19">
        <f>AB10+AF10+AJ10+AN10+AR10+AV10+AZ10+BD10+BH10</f>
        <v>77428085.375274494</v>
      </c>
      <c r="BM10" s="19">
        <f>AC10+AG10+AK10+AO10+AS10+AW10+BA10+BE10+BI10</f>
        <v>28321341.011372194</v>
      </c>
      <c r="BN10" s="20">
        <f>AD10+AH10+AL10+AP10+AT10+AX10+BB10+BF10+BJ10</f>
        <v>57853461.994039088</v>
      </c>
      <c r="BO10" s="18">
        <f>C10+O10+BK10</f>
        <v>45617030.928505689</v>
      </c>
      <c r="BP10" s="19">
        <f>D10+P10+BL10</f>
        <v>83339570.566</v>
      </c>
      <c r="BQ10" s="19">
        <f>E10+Q10+BM10</f>
        <v>30854063.555767395</v>
      </c>
      <c r="BR10" s="20">
        <f>F10+R10+BN10</f>
        <v>63990207.366946593</v>
      </c>
    </row>
    <row r="11" spans="2:73" s="21" customFormat="1">
      <c r="B11" s="17" t="s">
        <v>25</v>
      </c>
      <c r="C11" s="18">
        <v>525893.54103059997</v>
      </c>
      <c r="D11" s="19">
        <v>679395.482525</v>
      </c>
      <c r="E11" s="19">
        <v>383673.44849359995</v>
      </c>
      <c r="F11" s="20">
        <v>799212.14390959998</v>
      </c>
      <c r="G11" s="18">
        <v>7337.0410000000002</v>
      </c>
      <c r="H11" s="19">
        <v>9676.5889999999999</v>
      </c>
      <c r="I11" s="19">
        <v>2424.2899700000003</v>
      </c>
      <c r="J11" s="20">
        <v>6052.05897</v>
      </c>
      <c r="K11" s="18">
        <v>18735.284999999996</v>
      </c>
      <c r="L11" s="19">
        <v>21203.008999999998</v>
      </c>
      <c r="M11" s="19">
        <v>9242.6059999999998</v>
      </c>
      <c r="N11" s="20">
        <v>30282.553</v>
      </c>
      <c r="O11" s="18">
        <f t="shared" ref="O11:O12" si="1">G11+K11</f>
        <v>26072.325999999997</v>
      </c>
      <c r="P11" s="18">
        <f t="shared" si="0"/>
        <v>30879.597999999998</v>
      </c>
      <c r="Q11" s="18">
        <f t="shared" si="0"/>
        <v>11666.89597</v>
      </c>
      <c r="R11" s="18">
        <f t="shared" si="0"/>
        <v>36334.611969999998</v>
      </c>
      <c r="S11" s="18">
        <v>0</v>
      </c>
      <c r="T11" s="19">
        <v>0</v>
      </c>
      <c r="U11" s="19">
        <v>36.213809699999999</v>
      </c>
      <c r="V11" s="20">
        <v>50.719809699999999</v>
      </c>
      <c r="W11" s="18">
        <v>279.64300000000003</v>
      </c>
      <c r="X11" s="19">
        <v>2246.723</v>
      </c>
      <c r="Y11" s="19">
        <v>175.9409999999998</v>
      </c>
      <c r="Z11" s="20">
        <v>8097.5569999999998</v>
      </c>
      <c r="AA11" s="18">
        <f t="shared" ref="AA11:AD14" si="2">S11+W11</f>
        <v>279.64300000000003</v>
      </c>
      <c r="AB11" s="19">
        <f t="shared" si="2"/>
        <v>2246.723</v>
      </c>
      <c r="AC11" s="19">
        <f t="shared" si="2"/>
        <v>212.15480969999982</v>
      </c>
      <c r="AD11" s="20">
        <f t="shared" si="2"/>
        <v>8148.2768096999998</v>
      </c>
      <c r="AE11" s="18">
        <v>0</v>
      </c>
      <c r="AF11" s="19">
        <v>0</v>
      </c>
      <c r="AG11" s="19">
        <v>0</v>
      </c>
      <c r="AH11" s="20">
        <v>0</v>
      </c>
      <c r="AI11" s="18">
        <v>0</v>
      </c>
      <c r="AJ11" s="19">
        <v>0</v>
      </c>
      <c r="AK11" s="19">
        <v>0</v>
      </c>
      <c r="AL11" s="20">
        <v>0</v>
      </c>
      <c r="AM11" s="18">
        <v>0</v>
      </c>
      <c r="AN11" s="19">
        <v>0</v>
      </c>
      <c r="AO11" s="19">
        <v>0</v>
      </c>
      <c r="AP11" s="20">
        <v>0</v>
      </c>
      <c r="AQ11" s="18">
        <v>24543.642</v>
      </c>
      <c r="AR11" s="19">
        <v>34670.017</v>
      </c>
      <c r="AS11" s="19">
        <v>1891.2060000000056</v>
      </c>
      <c r="AT11" s="20">
        <v>74121.812000000005</v>
      </c>
      <c r="AU11" s="18">
        <v>123295.74291840001</v>
      </c>
      <c r="AV11" s="19">
        <v>182796.3974625</v>
      </c>
      <c r="AW11" s="19">
        <v>106327.93189159999</v>
      </c>
      <c r="AX11" s="20">
        <v>221455.59278839998</v>
      </c>
      <c r="AY11" s="18">
        <v>0</v>
      </c>
      <c r="AZ11" s="19">
        <v>0</v>
      </c>
      <c r="BA11" s="19">
        <v>0</v>
      </c>
      <c r="BB11" s="20">
        <v>0</v>
      </c>
      <c r="BC11" s="18">
        <v>0</v>
      </c>
      <c r="BD11" s="19">
        <v>0</v>
      </c>
      <c r="BE11" s="19">
        <v>0</v>
      </c>
      <c r="BF11" s="20">
        <v>0</v>
      </c>
      <c r="BG11" s="18">
        <v>458467.10106039996</v>
      </c>
      <c r="BH11" s="19">
        <v>483742.28429799998</v>
      </c>
      <c r="BI11" s="19">
        <v>99945.827780099993</v>
      </c>
      <c r="BJ11" s="20">
        <v>155972.69102579998</v>
      </c>
      <c r="BK11" s="18">
        <f t="shared" ref="BK11:BN14" si="3">AA11+AE11+AI11+AM11+AQ11+AU11+AY11+BC11+BG11</f>
        <v>606586.12897880003</v>
      </c>
      <c r="BL11" s="19">
        <f t="shared" si="3"/>
        <v>703455.42176049994</v>
      </c>
      <c r="BM11" s="19">
        <f t="shared" si="3"/>
        <v>208377.12048139999</v>
      </c>
      <c r="BN11" s="20">
        <f t="shared" si="3"/>
        <v>459698.37262389995</v>
      </c>
      <c r="BO11" s="18">
        <f t="shared" ref="BO11:BR14" si="4">C11+O11+BK11</f>
        <v>1158551.9960094001</v>
      </c>
      <c r="BP11" s="19">
        <f t="shared" si="4"/>
        <v>1413730.5022855001</v>
      </c>
      <c r="BQ11" s="19">
        <f t="shared" si="4"/>
        <v>603717.4649449999</v>
      </c>
      <c r="BR11" s="20">
        <f t="shared" si="4"/>
        <v>1295245.1285035</v>
      </c>
    </row>
    <row r="12" spans="2:73" s="21" customFormat="1">
      <c r="B12" s="17" t="s">
        <v>26</v>
      </c>
      <c r="C12" s="18">
        <v>1387465.335</v>
      </c>
      <c r="D12" s="19">
        <v>1683568.4380000001</v>
      </c>
      <c r="E12" s="19">
        <v>810085.74907260016</v>
      </c>
      <c r="F12" s="20">
        <v>1263460.5738159001</v>
      </c>
      <c r="G12" s="18">
        <v>53241.246000000006</v>
      </c>
      <c r="H12" s="19">
        <v>111283.97100000001</v>
      </c>
      <c r="I12" s="19">
        <v>67104.875169299979</v>
      </c>
      <c r="J12" s="20">
        <v>138664.35016929999</v>
      </c>
      <c r="K12" s="18">
        <v>159245.902</v>
      </c>
      <c r="L12" s="19">
        <v>204057.61600000001</v>
      </c>
      <c r="M12" s="19">
        <v>128214.783</v>
      </c>
      <c r="N12" s="20">
        <v>195525.63399999999</v>
      </c>
      <c r="O12" s="18">
        <f t="shared" si="1"/>
        <v>212487.14800000002</v>
      </c>
      <c r="P12" s="18">
        <f t="shared" si="0"/>
        <v>315341.587</v>
      </c>
      <c r="Q12" s="18">
        <f t="shared" si="0"/>
        <v>195319.65816929998</v>
      </c>
      <c r="R12" s="18">
        <f t="shared" si="0"/>
        <v>334189.98416929995</v>
      </c>
      <c r="S12" s="18">
        <v>1682793.8459999999</v>
      </c>
      <c r="T12" s="19">
        <v>3359584.5279999999</v>
      </c>
      <c r="U12" s="19">
        <v>399653.4256059</v>
      </c>
      <c r="V12" s="20">
        <v>678158.64329100004</v>
      </c>
      <c r="W12" s="18">
        <v>2501856.1559999995</v>
      </c>
      <c r="X12" s="19">
        <v>5059218.2869999995</v>
      </c>
      <c r="Y12" s="19">
        <v>455889.43600000005</v>
      </c>
      <c r="Z12" s="20">
        <v>869247.48100000003</v>
      </c>
      <c r="AA12" s="18">
        <f t="shared" si="2"/>
        <v>4184650.0019999994</v>
      </c>
      <c r="AB12" s="19">
        <f t="shared" si="2"/>
        <v>8418802.8149999995</v>
      </c>
      <c r="AC12" s="19">
        <f t="shared" si="2"/>
        <v>855542.86160590011</v>
      </c>
      <c r="AD12" s="20">
        <f t="shared" si="2"/>
        <v>1547406.124291</v>
      </c>
      <c r="AE12" s="18">
        <v>4185136.5649999999</v>
      </c>
      <c r="AF12" s="19">
        <v>7875028.2510000002</v>
      </c>
      <c r="AG12" s="19">
        <v>500835.53799999994</v>
      </c>
      <c r="AH12" s="20">
        <v>1132523.94</v>
      </c>
      <c r="AI12" s="18">
        <v>4419.8359999999993</v>
      </c>
      <c r="AJ12" s="19">
        <v>16669.589</v>
      </c>
      <c r="AK12" s="19">
        <v>5556.3559999999998</v>
      </c>
      <c r="AL12" s="20">
        <v>17140.517</v>
      </c>
      <c r="AM12" s="18">
        <v>39064.233</v>
      </c>
      <c r="AN12" s="19">
        <v>63793.067999999999</v>
      </c>
      <c r="AO12" s="19">
        <v>36998.269</v>
      </c>
      <c r="AP12" s="20">
        <v>64888.392</v>
      </c>
      <c r="AQ12" s="18">
        <v>243486.63499999998</v>
      </c>
      <c r="AR12" s="19">
        <v>274668.62199999997</v>
      </c>
      <c r="AS12" s="19">
        <v>244921.52799999999</v>
      </c>
      <c r="AT12" s="20">
        <v>366931.239</v>
      </c>
      <c r="AU12" s="18">
        <v>139279.47999999998</v>
      </c>
      <c r="AV12" s="19">
        <v>351773.95799999998</v>
      </c>
      <c r="AW12" s="19">
        <v>192791.61079430001</v>
      </c>
      <c r="AX12" s="20">
        <v>328575.64174679999</v>
      </c>
      <c r="AY12" s="18">
        <v>4286.478000000001</v>
      </c>
      <c r="AZ12" s="19">
        <v>12572.635</v>
      </c>
      <c r="BA12" s="19">
        <v>5872.1629999999986</v>
      </c>
      <c r="BB12" s="20">
        <v>15807.487999999999</v>
      </c>
      <c r="BC12" s="18">
        <v>7481553.6890000002</v>
      </c>
      <c r="BD12" s="19">
        <v>7489520.0839999998</v>
      </c>
      <c r="BE12" s="19">
        <v>6838.1050000000005</v>
      </c>
      <c r="BF12" s="20">
        <v>12816.01</v>
      </c>
      <c r="BG12" s="18">
        <v>2998.765999999996</v>
      </c>
      <c r="BH12" s="19">
        <v>42534.472999999998</v>
      </c>
      <c r="BI12" s="19">
        <v>251757.91512050002</v>
      </c>
      <c r="BJ12" s="20">
        <v>341239.66643660003</v>
      </c>
      <c r="BK12" s="18">
        <f t="shared" si="3"/>
        <v>16284875.684000002</v>
      </c>
      <c r="BL12" s="19">
        <f t="shared" si="3"/>
        <v>24545363.495000001</v>
      </c>
      <c r="BM12" s="19">
        <f t="shared" si="3"/>
        <v>2101114.3465207</v>
      </c>
      <c r="BN12" s="20">
        <f t="shared" si="3"/>
        <v>3827329.0184743996</v>
      </c>
      <c r="BO12" s="18">
        <f t="shared" si="4"/>
        <v>17884828.167000003</v>
      </c>
      <c r="BP12" s="19">
        <f t="shared" si="4"/>
        <v>26544273.52</v>
      </c>
      <c r="BQ12" s="19">
        <f t="shared" si="4"/>
        <v>3106519.7537626</v>
      </c>
      <c r="BR12" s="20">
        <f t="shared" si="4"/>
        <v>5424979.5764595997</v>
      </c>
    </row>
    <row r="13" spans="2:73" s="25" customFormat="1">
      <c r="B13" s="22" t="s">
        <v>27</v>
      </c>
      <c r="C13" s="23">
        <f t="shared" ref="C13:BN13" si="5">C10+C11-C12</f>
        <v>845771.42962470092</v>
      </c>
      <c r="D13" s="24">
        <f t="shared" si="5"/>
        <v>3838955.5178665007</v>
      </c>
      <c r="E13" s="24">
        <f t="shared" si="5"/>
        <v>1607618.5755058997</v>
      </c>
      <c r="F13" s="24">
        <f t="shared" si="5"/>
        <v>4346101.3703212999</v>
      </c>
      <c r="G13" s="23">
        <f t="shared" si="5"/>
        <v>308188.02306500007</v>
      </c>
      <c r="H13" s="24">
        <f t="shared" si="5"/>
        <v>717843.52538400004</v>
      </c>
      <c r="I13" s="24">
        <f t="shared" si="5"/>
        <v>317263.56311100011</v>
      </c>
      <c r="J13" s="24">
        <f t="shared" si="5"/>
        <v>761215.21948060009</v>
      </c>
      <c r="K13" s="23">
        <f t="shared" si="5"/>
        <v>-67050.113000000012</v>
      </c>
      <c r="L13" s="24">
        <f t="shared" si="5"/>
        <v>66051.203000000009</v>
      </c>
      <c r="M13" s="24">
        <f t="shared" si="5"/>
        <v>-2224.6570000000356</v>
      </c>
      <c r="N13" s="24">
        <f t="shared" si="5"/>
        <v>267324.98100000003</v>
      </c>
      <c r="O13" s="23">
        <f t="shared" si="5"/>
        <v>241137.91006499997</v>
      </c>
      <c r="P13" s="24">
        <f t="shared" si="5"/>
        <v>783894.72838400002</v>
      </c>
      <c r="Q13" s="24">
        <f t="shared" si="5"/>
        <v>315038.90611100011</v>
      </c>
      <c r="R13" s="24">
        <f>R10+R11-R12+1</f>
        <v>1028541.2004806001</v>
      </c>
      <c r="S13" s="23">
        <f t="shared" ref="S13" si="6">S10+S11-S12</f>
        <v>5069752.8056515995</v>
      </c>
      <c r="T13" s="24">
        <f t="shared" si="5"/>
        <v>10120835.118190501</v>
      </c>
      <c r="U13" s="24">
        <f t="shared" si="5"/>
        <v>5553751.1484863004</v>
      </c>
      <c r="V13" s="24">
        <f t="shared" si="5"/>
        <v>10695648.2006696</v>
      </c>
      <c r="W13" s="23">
        <f t="shared" si="5"/>
        <v>7467843.7257288992</v>
      </c>
      <c r="X13" s="24">
        <f t="shared" si="5"/>
        <v>15147830.099287</v>
      </c>
      <c r="Y13" s="24">
        <f t="shared" si="5"/>
        <v>8290565.5637494</v>
      </c>
      <c r="Z13" s="24">
        <f t="shared" si="5"/>
        <v>16344092.231161499</v>
      </c>
      <c r="AA13" s="24">
        <f t="shared" si="5"/>
        <v>12537596.531380497</v>
      </c>
      <c r="AB13" s="24">
        <f t="shared" si="5"/>
        <v>25268665.2174775</v>
      </c>
      <c r="AC13" s="24">
        <f t="shared" si="5"/>
        <v>13844316.7122357</v>
      </c>
      <c r="AD13" s="24">
        <f t="shared" si="5"/>
        <v>27039740.431831103</v>
      </c>
      <c r="AE13" s="23">
        <f t="shared" si="5"/>
        <v>8557963.7794557996</v>
      </c>
      <c r="AF13" s="24">
        <f t="shared" si="5"/>
        <v>18561706.093107998</v>
      </c>
      <c r="AG13" s="24">
        <f t="shared" si="5"/>
        <v>9523066.4703916982</v>
      </c>
      <c r="AH13" s="24">
        <f t="shared" si="5"/>
        <v>21527638.328859597</v>
      </c>
      <c r="AI13" s="23">
        <f t="shared" si="5"/>
        <v>83977.947843749993</v>
      </c>
      <c r="AJ13" s="24">
        <f t="shared" si="5"/>
        <v>316723.24584375002</v>
      </c>
      <c r="AK13" s="24">
        <f t="shared" si="5"/>
        <v>105666.39460250002</v>
      </c>
      <c r="AL13" s="24">
        <f t="shared" si="5"/>
        <v>325765.44360250002</v>
      </c>
      <c r="AM13" s="23">
        <f t="shared" si="5"/>
        <v>742220.41400000011</v>
      </c>
      <c r="AN13" s="24">
        <f t="shared" si="5"/>
        <v>1212932.8870000001</v>
      </c>
      <c r="AO13" s="24">
        <f t="shared" si="5"/>
        <v>1034150.4120000001</v>
      </c>
      <c r="AP13" s="24">
        <f t="shared" si="5"/>
        <v>1564062.7450000001</v>
      </c>
      <c r="AQ13" s="23">
        <f t="shared" si="5"/>
        <v>119533.96110380001</v>
      </c>
      <c r="AR13" s="24">
        <f t="shared" si="5"/>
        <v>183978.3126145</v>
      </c>
      <c r="AS13" s="24">
        <f t="shared" si="5"/>
        <v>101300.62219770002</v>
      </c>
      <c r="AT13" s="24">
        <f t="shared" si="5"/>
        <v>178361.4944578</v>
      </c>
      <c r="AU13" s="23">
        <f t="shared" si="5"/>
        <v>425645.50587560004</v>
      </c>
      <c r="AV13" s="24">
        <f t="shared" si="5"/>
        <v>1037078.7558155</v>
      </c>
      <c r="AW13" s="24">
        <f t="shared" si="5"/>
        <v>444669.84628860012</v>
      </c>
      <c r="AX13" s="24">
        <f t="shared" si="5"/>
        <v>1029738.9857483001</v>
      </c>
      <c r="AY13" s="23">
        <f t="shared" si="5"/>
        <v>82069.902983899985</v>
      </c>
      <c r="AZ13" s="24">
        <f t="shared" si="5"/>
        <v>240060.88808199999</v>
      </c>
      <c r="BA13" s="24">
        <f t="shared" si="5"/>
        <v>112232.6055528</v>
      </c>
      <c r="BB13" s="24">
        <f t="shared" si="5"/>
        <v>301411.9734742</v>
      </c>
      <c r="BC13" s="23">
        <f t="shared" si="5"/>
        <v>4250592.9510000004</v>
      </c>
      <c r="BD13" s="24">
        <f t="shared" si="5"/>
        <v>4401954.4540000008</v>
      </c>
      <c r="BE13" s="24">
        <f t="shared" si="5"/>
        <v>129923.99099999999</v>
      </c>
      <c r="BF13" s="24">
        <f t="shared" si="5"/>
        <v>243504.18699999998</v>
      </c>
      <c r="BG13" s="23">
        <f t="shared" si="5"/>
        <v>1004244.42418205</v>
      </c>
      <c r="BH13" s="24">
        <f t="shared" si="5"/>
        <v>2363077.4480937496</v>
      </c>
      <c r="BI13" s="24">
        <f t="shared" si="5"/>
        <v>1133276.7310639</v>
      </c>
      <c r="BJ13" s="24">
        <f t="shared" si="5"/>
        <v>2275607.7582151</v>
      </c>
      <c r="BK13" s="24">
        <f t="shared" si="5"/>
        <v>27803845.417825386</v>
      </c>
      <c r="BL13" s="24">
        <f t="shared" si="5"/>
        <v>53586177.302034989</v>
      </c>
      <c r="BM13" s="24">
        <f t="shared" si="5"/>
        <v>26428603.785332896</v>
      </c>
      <c r="BN13" s="24">
        <f t="shared" si="5"/>
        <v>54485831.348188587</v>
      </c>
      <c r="BO13" s="24">
        <f t="shared" ref="BO13:BR13" si="7">BO10+BO11-BO12</f>
        <v>28890754.757515088</v>
      </c>
      <c r="BP13" s="24">
        <f t="shared" si="7"/>
        <v>58209027.548285499</v>
      </c>
      <c r="BQ13" s="24">
        <f t="shared" si="7"/>
        <v>28351261.266949795</v>
      </c>
      <c r="BR13" s="24">
        <f t="shared" si="7"/>
        <v>59860472.918990493</v>
      </c>
    </row>
    <row r="14" spans="2:73" s="21" customFormat="1" ht="42">
      <c r="B14" s="26" t="s">
        <v>28</v>
      </c>
      <c r="C14" s="18">
        <v>-80923.572000000015</v>
      </c>
      <c r="D14" s="19">
        <v>46427.072999999997</v>
      </c>
      <c r="E14" s="19">
        <v>-119010.46799999999</v>
      </c>
      <c r="F14" s="20">
        <v>161860.359</v>
      </c>
      <c r="G14" s="18">
        <v>-4537.7700000000004</v>
      </c>
      <c r="H14" s="19">
        <v>-21685.847000000002</v>
      </c>
      <c r="I14" s="19">
        <v>-9539.4889999999996</v>
      </c>
      <c r="J14" s="20">
        <v>-18124.216</v>
      </c>
      <c r="K14" s="18">
        <v>-64825.456000000006</v>
      </c>
      <c r="L14" s="19">
        <v>-201273.77799999999</v>
      </c>
      <c r="M14" s="19">
        <v>30584.582140000042</v>
      </c>
      <c r="N14" s="20">
        <v>103927.05714000005</v>
      </c>
      <c r="O14" s="18">
        <f t="shared" ref="O14:R14" si="8">G14+K14</f>
        <v>-69363.22600000001</v>
      </c>
      <c r="P14" s="18">
        <f t="shared" si="8"/>
        <v>-222959.625</v>
      </c>
      <c r="Q14" s="18">
        <f t="shared" si="8"/>
        <v>21045.093140000041</v>
      </c>
      <c r="R14" s="18">
        <f t="shared" si="8"/>
        <v>85802.841140000048</v>
      </c>
      <c r="S14" s="18">
        <v>-241999.17200000002</v>
      </c>
      <c r="T14" s="19">
        <v>-287406.54100000003</v>
      </c>
      <c r="U14" s="19">
        <v>-346152.33600000001</v>
      </c>
      <c r="V14" s="20">
        <v>-623924.973</v>
      </c>
      <c r="W14" s="18">
        <v>-411360.91899999999</v>
      </c>
      <c r="X14" s="19">
        <v>-598131.06599999999</v>
      </c>
      <c r="Y14" s="19">
        <v>659556.96700000006</v>
      </c>
      <c r="Z14" s="20">
        <v>1186078.9280000001</v>
      </c>
      <c r="AA14" s="18">
        <f t="shared" si="2"/>
        <v>-653360.09100000001</v>
      </c>
      <c r="AB14" s="19">
        <f t="shared" si="2"/>
        <v>-885537.60700000008</v>
      </c>
      <c r="AC14" s="19">
        <f t="shared" si="2"/>
        <v>313404.63100000005</v>
      </c>
      <c r="AD14" s="20">
        <f t="shared" si="2"/>
        <v>562153.95500000007</v>
      </c>
      <c r="AE14" s="18">
        <v>-1742651.345</v>
      </c>
      <c r="AF14" s="19">
        <v>-2743066.1189999999</v>
      </c>
      <c r="AG14" s="19">
        <v>805423.11100000003</v>
      </c>
      <c r="AH14" s="20">
        <v>1273783.564</v>
      </c>
      <c r="AI14" s="18">
        <v>-10844.223</v>
      </c>
      <c r="AJ14" s="19">
        <v>-4521.098</v>
      </c>
      <c r="AK14" s="19">
        <v>8047.8299999999945</v>
      </c>
      <c r="AL14" s="20">
        <v>51535.235999999997</v>
      </c>
      <c r="AM14" s="18">
        <v>-145964.99900000001</v>
      </c>
      <c r="AN14" s="19">
        <v>-175564.929</v>
      </c>
      <c r="AO14" s="19">
        <v>232299.61900000001</v>
      </c>
      <c r="AP14" s="20">
        <v>247645.92199999999</v>
      </c>
      <c r="AQ14" s="18">
        <v>9116.67</v>
      </c>
      <c r="AR14" s="19">
        <v>2808.41</v>
      </c>
      <c r="AS14" s="19">
        <v>12153.203000000001</v>
      </c>
      <c r="AT14" s="20">
        <v>-5247.78</v>
      </c>
      <c r="AU14" s="18">
        <v>-9512.1689999999999</v>
      </c>
      <c r="AV14" s="19">
        <v>3669.8870000000002</v>
      </c>
      <c r="AW14" s="19">
        <v>23886.807000000001</v>
      </c>
      <c r="AX14" s="20">
        <v>-36217.485000000001</v>
      </c>
      <c r="AY14" s="18">
        <v>-15081.352000000001</v>
      </c>
      <c r="AZ14" s="19">
        <v>-30675.543000000001</v>
      </c>
      <c r="BA14" s="19">
        <v>-9165.4699999999993</v>
      </c>
      <c r="BB14" s="20">
        <v>-7034.3869999999997</v>
      </c>
      <c r="BC14" s="18">
        <v>2060334.48</v>
      </c>
      <c r="BD14" s="19">
        <v>2079225.1329999999</v>
      </c>
      <c r="BE14" s="19">
        <v>11250.16</v>
      </c>
      <c r="BF14" s="20">
        <v>-6907.1769999999997</v>
      </c>
      <c r="BG14" s="18">
        <v>-64516.153000000006</v>
      </c>
      <c r="BH14" s="19">
        <v>43734.845000000001</v>
      </c>
      <c r="BI14" s="19">
        <v>76234.472999999998</v>
      </c>
      <c r="BJ14" s="20">
        <v>555747.41399999999</v>
      </c>
      <c r="BK14" s="18">
        <f t="shared" si="3"/>
        <v>-572479.18200000015</v>
      </c>
      <c r="BL14" s="19">
        <f t="shared" si="3"/>
        <v>-1709927.0209999999</v>
      </c>
      <c r="BM14" s="19">
        <f t="shared" si="3"/>
        <v>1473534.3640000001</v>
      </c>
      <c r="BN14" s="20">
        <f t="shared" si="3"/>
        <v>2635459.2620000001</v>
      </c>
      <c r="BO14" s="18">
        <f t="shared" si="4"/>
        <v>-722765.98000000021</v>
      </c>
      <c r="BP14" s="19">
        <f t="shared" si="4"/>
        <v>-1886459.5729999999</v>
      </c>
      <c r="BQ14" s="19">
        <f t="shared" si="4"/>
        <v>1375568.9891400002</v>
      </c>
      <c r="BR14" s="20">
        <f t="shared" si="4"/>
        <v>2883122.46214</v>
      </c>
    </row>
    <row r="15" spans="2:73" s="25" customFormat="1" ht="21.75" thickBot="1">
      <c r="B15" s="27" t="s">
        <v>29</v>
      </c>
      <c r="C15" s="23">
        <f t="shared" ref="C15:N15" si="9">C13-C14</f>
        <v>926695.00162470096</v>
      </c>
      <c r="D15" s="24">
        <f t="shared" si="9"/>
        <v>3792528.4448665008</v>
      </c>
      <c r="E15" s="24">
        <f t="shared" si="9"/>
        <v>1726629.0435058996</v>
      </c>
      <c r="F15" s="28">
        <f t="shared" si="9"/>
        <v>4184241.0113212997</v>
      </c>
      <c r="G15" s="23">
        <f t="shared" si="9"/>
        <v>312725.79306500009</v>
      </c>
      <c r="H15" s="24">
        <f t="shared" si="9"/>
        <v>739529.37238399999</v>
      </c>
      <c r="I15" s="24">
        <f t="shared" si="9"/>
        <v>326803.05211100011</v>
      </c>
      <c r="J15" s="28">
        <f t="shared" si="9"/>
        <v>779339.43548060011</v>
      </c>
      <c r="K15" s="23">
        <f t="shared" si="9"/>
        <v>-2224.6570000000065</v>
      </c>
      <c r="L15" s="24">
        <f t="shared" si="9"/>
        <v>267324.98100000003</v>
      </c>
      <c r="M15" s="24">
        <f t="shared" si="9"/>
        <v>-32809.239140000078</v>
      </c>
      <c r="N15" s="28">
        <f t="shared" si="9"/>
        <v>163397.92385999998</v>
      </c>
      <c r="O15" s="23">
        <f>O13-O14</f>
        <v>310501.13606499997</v>
      </c>
      <c r="P15" s="24">
        <f>P13-P14+1</f>
        <v>1006855.353384</v>
      </c>
      <c r="Q15" s="24">
        <f>(Q13-Q14)</f>
        <v>293993.81297100009</v>
      </c>
      <c r="R15" s="28">
        <f t="shared" ref="R15:U15" si="10">R13-R14</f>
        <v>942738.35934060009</v>
      </c>
      <c r="S15" s="23">
        <f t="shared" si="10"/>
        <v>5311751.9776515998</v>
      </c>
      <c r="T15" s="24">
        <f t="shared" si="10"/>
        <v>10408241.6591905</v>
      </c>
      <c r="U15" s="24">
        <f t="shared" si="10"/>
        <v>5899903.4844863005</v>
      </c>
      <c r="V15" s="28">
        <f>(V13-V14)</f>
        <v>11319573.173669599</v>
      </c>
      <c r="W15" s="23">
        <f t="shared" ref="W15:Y15" si="11">W13-W14</f>
        <v>7879204.644728899</v>
      </c>
      <c r="X15" s="24">
        <f t="shared" si="11"/>
        <v>15745961.165286999</v>
      </c>
      <c r="Y15" s="24">
        <f t="shared" si="11"/>
        <v>7631008.5967493998</v>
      </c>
      <c r="Z15" s="28">
        <f>(Z13-Z14)</f>
        <v>15158013.3031615</v>
      </c>
      <c r="AA15" s="23">
        <f t="shared" ref="AA15:AG15" si="12">AA13-AA14</f>
        <v>13190956.622380497</v>
      </c>
      <c r="AB15" s="24">
        <f t="shared" si="12"/>
        <v>26154202.824477501</v>
      </c>
      <c r="AC15" s="24">
        <f t="shared" si="12"/>
        <v>13530912.081235699</v>
      </c>
      <c r="AD15" s="28">
        <f t="shared" si="12"/>
        <v>26477586.476831101</v>
      </c>
      <c r="AE15" s="23">
        <f t="shared" si="12"/>
        <v>10300615.1244558</v>
      </c>
      <c r="AF15" s="24">
        <f t="shared" si="12"/>
        <v>21304772.212107997</v>
      </c>
      <c r="AG15" s="24">
        <f t="shared" si="12"/>
        <v>8717643.3593916986</v>
      </c>
      <c r="AH15" s="28">
        <f>(AH13-AH14)</f>
        <v>20253854.764859598</v>
      </c>
      <c r="AI15" s="23">
        <f t="shared" ref="AI15:AK15" si="13">AI13-AI14</f>
        <v>94822.170843749991</v>
      </c>
      <c r="AJ15" s="24">
        <f t="shared" si="13"/>
        <v>321244.34384375002</v>
      </c>
      <c r="AK15" s="24">
        <f t="shared" si="13"/>
        <v>97618.564602500031</v>
      </c>
      <c r="AL15" s="28">
        <f>(AL13-AL14)</f>
        <v>274230.20760250004</v>
      </c>
      <c r="AM15" s="23">
        <f t="shared" ref="AM15:AO15" si="14">AM13-AM14</f>
        <v>888185.41300000018</v>
      </c>
      <c r="AN15" s="24">
        <f t="shared" si="14"/>
        <v>1388497.8160000001</v>
      </c>
      <c r="AO15" s="24">
        <f t="shared" si="14"/>
        <v>801850.79300000006</v>
      </c>
      <c r="AP15" s="28">
        <f>(AP13-AP14)</f>
        <v>1316416.8230000001</v>
      </c>
      <c r="AQ15" s="23">
        <f t="shared" ref="AQ15:AS15" si="15">AQ13-AQ14</f>
        <v>110417.29110380002</v>
      </c>
      <c r="AR15" s="24">
        <f t="shared" si="15"/>
        <v>181169.9026145</v>
      </c>
      <c r="AS15" s="24">
        <f t="shared" si="15"/>
        <v>89147.419197700016</v>
      </c>
      <c r="AT15" s="28">
        <f>(AT13-AT14)</f>
        <v>183609.2744578</v>
      </c>
      <c r="AU15" s="23">
        <f t="shared" ref="AU15:AW15" si="16">AU13-AU14</f>
        <v>435157.67487560003</v>
      </c>
      <c r="AV15" s="24">
        <f t="shared" si="16"/>
        <v>1033408.8688155001</v>
      </c>
      <c r="AW15" s="24">
        <f t="shared" si="16"/>
        <v>420783.03928860009</v>
      </c>
      <c r="AX15" s="28">
        <f>(AX13-AX14)</f>
        <v>1065956.4707483002</v>
      </c>
      <c r="AY15" s="23">
        <f t="shared" ref="AY15:BA15" si="17">AY13-AY14</f>
        <v>97151.254983899984</v>
      </c>
      <c r="AZ15" s="24">
        <f t="shared" si="17"/>
        <v>270736.43108199997</v>
      </c>
      <c r="BA15" s="24">
        <f t="shared" si="17"/>
        <v>121398.0755528</v>
      </c>
      <c r="BB15" s="28">
        <f>(BB13-BB14)</f>
        <v>308446.36047419999</v>
      </c>
      <c r="BC15" s="23">
        <f t="shared" ref="BC15:BE15" si="18">BC13-BC14</f>
        <v>2190258.4710000004</v>
      </c>
      <c r="BD15" s="24">
        <f t="shared" si="18"/>
        <v>2322729.3210000009</v>
      </c>
      <c r="BE15" s="24">
        <f t="shared" si="18"/>
        <v>118673.83099999999</v>
      </c>
      <c r="BF15" s="28">
        <f>(BF13-BF14)</f>
        <v>250411.36399999997</v>
      </c>
      <c r="BG15" s="23">
        <f t="shared" ref="BG15:BI15" si="19">BG13-BG14</f>
        <v>1068760.5771820501</v>
      </c>
      <c r="BH15" s="24">
        <f t="shared" si="19"/>
        <v>2319342.6030937494</v>
      </c>
      <c r="BI15" s="24">
        <f t="shared" si="19"/>
        <v>1057042.2580639001</v>
      </c>
      <c r="BJ15" s="28">
        <f>(BJ13-BJ14)</f>
        <v>1719860.3442151002</v>
      </c>
      <c r="BK15" s="24">
        <f>BK13-BK14</f>
        <v>28376324.599825386</v>
      </c>
      <c r="BL15" s="24">
        <f>BL13-BL14</f>
        <v>55296104.323034987</v>
      </c>
      <c r="BM15" s="24">
        <f t="shared" ref="BM15:BR15" si="20">BM13-BM14</f>
        <v>24955069.421332896</v>
      </c>
      <c r="BN15" s="28">
        <f t="shared" si="20"/>
        <v>51850372.086188585</v>
      </c>
      <c r="BO15" s="23">
        <f t="shared" si="20"/>
        <v>29613520.737515088</v>
      </c>
      <c r="BP15" s="24">
        <f t="shared" si="20"/>
        <v>60095487.121285498</v>
      </c>
      <c r="BQ15" s="24">
        <f t="shared" si="20"/>
        <v>26975692.277809795</v>
      </c>
      <c r="BR15" s="28">
        <f t="shared" si="20"/>
        <v>56977350.456850491</v>
      </c>
    </row>
    <row r="17" spans="2:14">
      <c r="B17" s="29" t="s">
        <v>30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</sheetData>
  <mergeCells count="23">
    <mergeCell ref="BO8:BR8"/>
    <mergeCell ref="AQ8:AT8"/>
    <mergeCell ref="AU8:AX8"/>
    <mergeCell ref="AY8:BB8"/>
    <mergeCell ref="BC8:BF8"/>
    <mergeCell ref="BG8:BJ8"/>
    <mergeCell ref="BK8:BN8"/>
    <mergeCell ref="S8:V8"/>
    <mergeCell ref="W8:Z8"/>
    <mergeCell ref="AA8:AD8"/>
    <mergeCell ref="AE8:AH8"/>
    <mergeCell ref="AI8:AL8"/>
    <mergeCell ref="AM8:AP8"/>
    <mergeCell ref="B1:BR1"/>
    <mergeCell ref="B2:BR2"/>
    <mergeCell ref="B3:BR3"/>
    <mergeCell ref="B5:BR5"/>
    <mergeCell ref="B6:BR6"/>
    <mergeCell ref="B8:B9"/>
    <mergeCell ref="C8:F8"/>
    <mergeCell ref="G8:J8"/>
    <mergeCell ref="K8:N8"/>
    <mergeCell ref="O8:R8"/>
  </mergeCells>
  <pageMargins left="0" right="0" top="2.1653543307086616" bottom="0.74803149606299213" header="0.31496062992125984" footer="0.31496062992125984"/>
  <pageSetup paperSize="8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NL-4 PREM SCH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2017-12-07T13:15:22Z</dcterms:created>
  <dcterms:modified xsi:type="dcterms:W3CDTF">2017-12-07T13:15:31Z</dcterms:modified>
</cp:coreProperties>
</file>