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75" windowWidth="22935" windowHeight="9735"/>
  </bookViews>
  <sheets>
    <sheet name="NL-26-CLAIMS INFO-KG TABLE I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J24" i="1"/>
  <c r="I24"/>
  <c r="H24"/>
  <c r="G24"/>
  <c r="F24"/>
  <c r="E24"/>
  <c r="D24"/>
  <c r="B6"/>
  <c r="B2"/>
</calcChain>
</file>

<file path=xl/sharedStrings.xml><?xml version="1.0" encoding="utf-8"?>
<sst xmlns="http://schemas.openxmlformats.org/spreadsheetml/2006/main" count="46" uniqueCount="45">
  <si>
    <t>NATIONAL INSURANCE COMPANY LIMITED</t>
  </si>
  <si>
    <t>CIN: U10200WB1906GOI001713</t>
  </si>
  <si>
    <t>FORM NL-26 CLAIMS INFORMATION - IRDAI-GI-SM - TABLE IA: REQUIRED SOLVENCY MARGIN BASED ON NET PREMIUM AND NET INCURRED CLAIMS</t>
  </si>
  <si>
    <t>(Rs. In lakhs)</t>
  </si>
  <si>
    <t>Item No.</t>
  </si>
  <si>
    <t>Description</t>
  </si>
  <si>
    <t xml:space="preserve">PREMIUM </t>
  </si>
  <si>
    <t>CLAIMS</t>
  </si>
  <si>
    <t>RSM-1</t>
  </si>
  <si>
    <t>RSM-2</t>
  </si>
  <si>
    <t>RSM</t>
  </si>
  <si>
    <t>FACTOR A</t>
  </si>
  <si>
    <t>FACTOR B</t>
  </si>
  <si>
    <t>Gross  Premiums</t>
  </si>
  <si>
    <t xml:space="preserve">Net  Premiums </t>
  </si>
  <si>
    <t xml:space="preserve">Gross incurred claims </t>
  </si>
  <si>
    <t>Net incurred Claims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</si>
  <si>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</si>
  <si>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</si>
  <si>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</si>
  <si>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</si>
  <si>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</si>
  <si>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</si>
  <si>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</si>
  <si>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</si>
  <si>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</si>
  <si>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</si>
  <si>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</si>
  <si>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Fire</t>
  </si>
  <si>
    <t>Marine:</t>
  </si>
  <si>
    <t>Marine Cargo</t>
  </si>
  <si>
    <t>Marine Hull</t>
  </si>
  <si>
    <t>Miscellaneous:</t>
  </si>
  <si>
    <t>Motor</t>
  </si>
  <si>
    <t>Engineering</t>
  </si>
  <si>
    <t>Aviation</t>
  </si>
  <si>
    <t>Liability</t>
  </si>
  <si>
    <t>Health Insurance</t>
  </si>
  <si>
    <t>TOTAL</t>
  </si>
  <si>
    <t>(3) = Gross written premium including Inward Reinsurance</t>
  </si>
  <si>
    <t>(4) = Net written premium</t>
  </si>
  <si>
    <t>(5) = Gross Incurred Claims including impact of Gross IBNR</t>
  </si>
  <si>
    <t>(6) = Net incurred claims including impact of Net IBNR</t>
  </si>
  <si>
    <t>(3) and (4) are calculated as 'Trailing 12 months data'</t>
  </si>
  <si>
    <t>(5) and (6) are calculated as Maximum of 'Trailing 12 months data' and 'Trailing 36 months data divided by 3'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</si>
</sst>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ndalus"/>
      <family val="1"/>
    </font>
    <font>
      <b/>
      <u/>
      <sz val="14"/>
      <color theme="1"/>
      <name val="Andalus"/>
      <family val="1"/>
    </font>
    <font>
      <b/>
      <u/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  <font>
      <b/>
      <sz val="11"/>
      <name val="Andalus"/>
      <family val="1"/>
    </font>
    <font>
      <b/>
      <sz val="11"/>
      <color indexed="8"/>
      <name val="Andalus"/>
      <family val="1"/>
    </font>
    <font>
      <i/>
      <sz val="13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54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1" applyFont="1" applyAlignment="1" applyProtection="1">
      <alignment horizontal="right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0" fillId="0" borderId="2" xfId="0" applyBorder="1"/>
    <xf numFmtId="0" fontId="8" fillId="2" borderId="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0" fillId="0" borderId="4" xfId="0" applyBorder="1"/>
    <xf numFmtId="0" fontId="0" fillId="0" borderId="6" xfId="0" applyBorder="1"/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0" fillId="0" borderId="0" xfId="0" applyFill="1"/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/>
    </xf>
    <xf numFmtId="0" fontId="7" fillId="3" borderId="5" xfId="0" applyFont="1" applyFill="1" applyBorder="1"/>
    <xf numFmtId="1" fontId="2" fillId="3" borderId="4" xfId="0" applyNumberFormat="1" applyFont="1" applyFill="1" applyBorder="1"/>
    <xf numFmtId="1" fontId="2" fillId="3" borderId="5" xfId="0" applyNumberFormat="1" applyFont="1" applyFill="1" applyBorder="1"/>
    <xf numFmtId="1" fontId="2" fillId="3" borderId="6" xfId="0" applyNumberFormat="1" applyFont="1" applyFill="1" applyBorder="1"/>
    <xf numFmtId="2" fontId="2" fillId="3" borderId="4" xfId="0" applyNumberFormat="1" applyFont="1" applyFill="1" applyBorder="1"/>
    <xf numFmtId="2" fontId="2" fillId="3" borderId="5" xfId="0" applyNumberFormat="1" applyFont="1" applyFill="1" applyBorder="1"/>
    <xf numFmtId="0" fontId="2" fillId="3" borderId="5" xfId="0" applyFont="1" applyFill="1" applyBorder="1"/>
    <xf numFmtId="0" fontId="2" fillId="0" borderId="5" xfId="0" applyFont="1" applyFill="1" applyBorder="1"/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right"/>
    </xf>
    <xf numFmtId="0" fontId="2" fillId="3" borderId="5" xfId="0" applyFont="1" applyFill="1" applyBorder="1" applyAlignment="1">
      <alignment horizontal="right"/>
    </xf>
    <xf numFmtId="1" fontId="2" fillId="3" borderId="5" xfId="0" applyNumberFormat="1" applyFont="1" applyFill="1" applyBorder="1" applyAlignment="1">
      <alignment horizontal="right"/>
    </xf>
    <xf numFmtId="1" fontId="2" fillId="3" borderId="4" xfId="0" applyNumberFormat="1" applyFont="1" applyFill="1" applyBorder="1" applyAlignment="1">
      <alignment horizontal="right"/>
    </xf>
    <xf numFmtId="0" fontId="2" fillId="3" borderId="6" xfId="0" applyFont="1" applyFill="1" applyBorder="1" applyAlignment="1">
      <alignment horizontal="right"/>
    </xf>
    <xf numFmtId="0" fontId="0" fillId="0" borderId="4" xfId="0" applyBorder="1"/>
    <xf numFmtId="0" fontId="0" fillId="0" borderId="5" xfId="0" applyBorder="1"/>
    <xf numFmtId="0" fontId="7" fillId="3" borderId="7" xfId="0" applyFont="1" applyFill="1" applyBorder="1" applyAlignment="1">
      <alignment horizontal="center"/>
    </xf>
    <xf numFmtId="0" fontId="7" fillId="3" borderId="8" xfId="0" applyFont="1" applyFill="1" applyBorder="1" applyAlignment="1">
      <alignment horizontal="left"/>
    </xf>
    <xf numFmtId="1" fontId="7" fillId="0" borderId="7" xfId="0" applyNumberFormat="1" applyFont="1" applyFill="1" applyBorder="1" applyAlignment="1">
      <alignment horizontal="right"/>
    </xf>
    <xf numFmtId="1" fontId="7" fillId="0" borderId="8" xfId="0" applyNumberFormat="1" applyFont="1" applyFill="1" applyBorder="1" applyAlignment="1">
      <alignment horizontal="right"/>
    </xf>
    <xf numFmtId="1" fontId="7" fillId="0" borderId="9" xfId="0" applyNumberFormat="1" applyFont="1" applyFill="1" applyBorder="1" applyAlignment="1">
      <alignment horizontal="right"/>
    </xf>
    <xf numFmtId="0" fontId="1" fillId="0" borderId="7" xfId="0" applyFont="1" applyBorder="1"/>
    <xf numFmtId="0" fontId="1" fillId="0" borderId="8" xfId="0" applyFont="1" applyBorder="1"/>
    <xf numFmtId="0" fontId="1" fillId="0" borderId="0" xfId="0" applyFont="1"/>
    <xf numFmtId="49" fontId="10" fillId="0" borderId="0" xfId="0" applyNumberFormat="1" applyFont="1" applyFill="1" applyBorder="1" applyAlignment="1">
      <alignment horizontal="left"/>
    </xf>
    <xf numFmtId="0" fontId="10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714375</xdr:colOff>
      <xdr:row>0</xdr:row>
      <xdr:rowOff>180975</xdr:rowOff>
    </xdr:from>
    <xdr:to>
      <xdr:col>1</xdr:col>
      <xdr:colOff>714375</xdr:colOff>
      <xdr:row>2</xdr:row>
      <xdr:rowOff>133350</xdr:rowOff>
    </xdr:to>
    <xdr:pic>
      <xdr:nvPicPr>
        <xdr:cNvPr id="2" name="Picture 2" descr="NIC_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323975" y="180975"/>
          <a:ext cx="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752476</xdr:colOff>
      <xdr:row>3</xdr:row>
      <xdr:rowOff>228600</xdr:rowOff>
    </xdr:from>
    <xdr:to>
      <xdr:col>2</xdr:col>
      <xdr:colOff>2</xdr:colOff>
      <xdr:row>6</xdr:row>
      <xdr:rowOff>2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333501" y="1085850"/>
          <a:ext cx="1" cy="590552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COND%20QUARTER%202017-18/2ND.QUTR.2017-18/PUBLIC%20DISCLOSURE%20Q2%202017-18/PUBLIC%20DISCLOSURE%20-%202nd%20QUARTER%202017-18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TS "/>
      <sheetName val="NL-17 CURRENT LIABILITIES "/>
      <sheetName val="NL-18 PROVISIONS "/>
      <sheetName val="NL-19 MISC EXP "/>
      <sheetName val="NL-20 RECPT AND PAYMT"/>
      <sheetName val="NL-21-STATEMENT OF LIAB"/>
      <sheetName val="NL-26-CLAIMS INFO-KG TABLE I"/>
      <sheetName val="NL-30 ANALYTICAL RATIOS "/>
      <sheetName val="NL-31-RELATED PARTY TRANSACTION"/>
      <sheetName val="NL-33 SOLVENCY - KG II"/>
      <sheetName val="IRDAI-GI-TA"/>
    </sheetNames>
    <sheetDataSet>
      <sheetData sheetId="0">
        <row r="1">
          <cell r="D1" t="str">
            <v>30th SEPTEMBER 2017</v>
          </cell>
        </row>
        <row r="4">
          <cell r="A4" t="str">
            <v>Registration No. 58 and Date of Renewal of Registration with IRDA - 27/01/2017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2">
    <tabColor rgb="FF92D050"/>
    <pageSetUpPr fitToPage="1"/>
  </sheetPr>
  <dimension ref="A1:M31"/>
  <sheetViews>
    <sheetView showGridLines="0" showZeros="0" tabSelected="1" workbookViewId="0">
      <selection activeCell="E16" sqref="E16"/>
    </sheetView>
  </sheetViews>
  <sheetFormatPr defaultColWidth="0" defaultRowHeight="15"/>
  <cols>
    <col min="1" max="1" width="9.140625" customWidth="1"/>
    <col min="2" max="2" width="10.85546875" customWidth="1"/>
    <col min="3" max="3" width="33.85546875" customWidth="1"/>
    <col min="4" max="10" width="15.7109375" customWidth="1"/>
    <col min="11" max="11" width="11.5703125" bestFit="1" customWidth="1"/>
    <col min="12" max="12" width="11.42578125" bestFit="1" customWidth="1"/>
    <col min="13" max="13" width="16.7109375" bestFit="1" customWidth="1"/>
    <col min="14" max="16384" width="9.140625" hidden="1"/>
  </cols>
  <sheetData>
    <row r="1" spans="1:13" ht="25.5">
      <c r="A1" s="1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3" ht="21">
      <c r="A2" s="1"/>
      <c r="B2" s="3" t="str">
        <f>[1]INDEX!$A$4</f>
        <v>Registration No. 58 and Date of Renewal of Registration with IRDA - 27/01/2017</v>
      </c>
      <c r="C2" s="3"/>
      <c r="D2" s="3"/>
      <c r="E2" s="3"/>
      <c r="F2" s="3"/>
      <c r="G2" s="3"/>
      <c r="H2" s="3"/>
      <c r="I2" s="3"/>
      <c r="J2" s="3"/>
    </row>
    <row r="3" spans="1:13" ht="21">
      <c r="A3" s="1"/>
      <c r="B3" s="3" t="s">
        <v>1</v>
      </c>
      <c r="C3" s="3"/>
      <c r="D3" s="3"/>
      <c r="E3" s="3"/>
      <c r="F3" s="3"/>
      <c r="G3" s="3"/>
      <c r="H3" s="3"/>
      <c r="I3" s="3"/>
      <c r="J3" s="3"/>
    </row>
    <row r="4" spans="1:13" ht="22.5">
      <c r="A4" s="1"/>
      <c r="B4" s="1"/>
      <c r="C4" s="1"/>
      <c r="D4" s="1"/>
      <c r="E4" s="1"/>
      <c r="F4" s="1"/>
      <c r="G4" s="1"/>
      <c r="H4" s="1"/>
      <c r="I4" s="1"/>
      <c r="J4" s="1"/>
      <c r="M4" s="4"/>
    </row>
    <row r="5" spans="1:13" ht="21">
      <c r="A5" s="1"/>
      <c r="B5" s="3" t="s">
        <v>2</v>
      </c>
      <c r="C5" s="3"/>
      <c r="D5" s="3"/>
      <c r="E5" s="3"/>
      <c r="F5" s="3"/>
      <c r="G5" s="3"/>
      <c r="H5" s="3"/>
      <c r="I5" s="3"/>
      <c r="J5" s="3"/>
      <c r="K5" s="3"/>
      <c r="L5" s="3"/>
    </row>
    <row r="6" spans="1:13" ht="21">
      <c r="A6" s="1"/>
      <c r="B6" s="3" t="str">
        <f>"Claims information for the period ended " &amp; [1]INDEX!D1</f>
        <v>Claims information for the period ended 30th SEPTEMBER 2017</v>
      </c>
      <c r="C6" s="3"/>
      <c r="D6" s="3"/>
      <c r="E6" s="3"/>
      <c r="F6" s="3"/>
      <c r="G6" s="3"/>
      <c r="H6" s="3"/>
      <c r="I6" s="3"/>
      <c r="J6" s="3"/>
      <c r="K6" s="3"/>
      <c r="L6" s="3"/>
    </row>
    <row r="7" spans="1:13" ht="21.75" thickBot="1">
      <c r="A7" s="1"/>
      <c r="B7" s="5"/>
      <c r="C7" s="5"/>
      <c r="D7" s="5"/>
      <c r="E7" s="5"/>
      <c r="F7" s="5"/>
      <c r="G7" s="5"/>
      <c r="H7" s="5"/>
      <c r="I7" s="5"/>
      <c r="J7" s="6" t="s">
        <v>3</v>
      </c>
    </row>
    <row r="8" spans="1:13" ht="15" customHeight="1">
      <c r="B8" s="7" t="s">
        <v>4</v>
      </c>
      <c r="C8" s="8" t="s">
        <v>5</v>
      </c>
      <c r="D8" s="9" t="s">
        <v>6</v>
      </c>
      <c r="E8" s="10"/>
      <c r="F8" s="9" t="s">
        <v>7</v>
      </c>
      <c r="G8" s="11"/>
      <c r="H8" s="7" t="s">
        <v>8</v>
      </c>
      <c r="I8" s="12" t="s">
        <v>9</v>
      </c>
      <c r="J8" s="8" t="s">
        <v>10</v>
      </c>
      <c r="K8" s="13" t="s">
        <v>11</v>
      </c>
      <c r="L8" s="14" t="s">
        <v>12</v>
      </c>
    </row>
    <row r="9" spans="1:13" ht="15" customHeight="1">
      <c r="B9" s="15"/>
      <c r="C9" s="16"/>
      <c r="D9" s="15" t="s">
        <v>13</v>
      </c>
      <c r="E9" s="16" t="s">
        <v>14</v>
      </c>
      <c r="F9" s="15" t="s">
        <v>15</v>
      </c>
      <c r="G9" s="16" t="s">
        <v>16</v>
      </c>
      <c r="H9" s="17"/>
      <c r="I9" s="18"/>
      <c r="J9" s="16"/>
      <c r="K9" s="19"/>
      <c r="L9" s="20"/>
    </row>
    <row r="10" spans="1:13" ht="69" customHeight="1">
      <c r="B10" s="15"/>
      <c r="C10" s="16"/>
      <c r="D10" s="15"/>
      <c r="E10" s="16"/>
      <c r="F10" s="15"/>
      <c r="G10" s="16"/>
      <c r="H10" s="17"/>
      <c r="I10" s="18"/>
      <c r="J10" s="16"/>
      <c r="K10" s="19"/>
      <c r="L10" s="20"/>
    </row>
    <row r="11" spans="1:13" s="21" customFormat="1" ht="22.5" customHeight="1">
      <c r="B11" s="22" t="s">
        <v>17</v>
      </c>
      <c r="C11" s="23" t="s">
        <v>18</v>
      </c>
      <c r="D11" s="22" t="s">
        <v>19</v>
      </c>
      <c r="E11" s="23" t="s">
        <v>20</v>
      </c>
      <c r="F11" s="22" t="s">
        <v>21</v>
      </c>
      <c r="G11" s="23" t="s">
        <v>22</v>
      </c>
      <c r="H11" s="24" t="s">
        <v>23</v>
      </c>
      <c r="I11" s="25" t="s">
        <v>24</v>
      </c>
      <c r="J11" s="23" t="s">
        <v>25</v>
      </c>
      <c r="K11" s="24" t="s">
        <v>26</v>
      </c>
      <c r="L11" s="26" t="s">
        <v>27</v>
      </c>
    </row>
    <row r="12" spans="1:13" ht="21">
      <c r="B12" s="27">
        <v>1</v>
      </c>
      <c r="C12" s="28" t="s">
        <v>28</v>
      </c>
      <c r="D12" s="29">
        <v>107876.94539021701</v>
      </c>
      <c r="E12" s="30">
        <v>72399.32022566002</v>
      </c>
      <c r="F12" s="29">
        <v>122056.96447000001</v>
      </c>
      <c r="G12" s="30">
        <v>69841.467399999994</v>
      </c>
      <c r="H12" s="29">
        <v>14480</v>
      </c>
      <c r="I12" s="31">
        <v>20952</v>
      </c>
      <c r="J12" s="30">
        <v>20952</v>
      </c>
      <c r="K12" s="32">
        <v>0.5</v>
      </c>
      <c r="L12" s="33">
        <v>0.5</v>
      </c>
    </row>
    <row r="13" spans="1:13" ht="21">
      <c r="B13" s="27"/>
      <c r="C13" s="28" t="s">
        <v>29</v>
      </c>
      <c r="D13" s="29"/>
      <c r="E13" s="30"/>
      <c r="F13" s="29"/>
      <c r="G13" s="30"/>
      <c r="H13" s="29"/>
      <c r="I13" s="31"/>
      <c r="J13" s="30"/>
      <c r="K13" s="32"/>
      <c r="L13" s="33"/>
    </row>
    <row r="14" spans="1:13" ht="21">
      <c r="B14" s="27">
        <v>2</v>
      </c>
      <c r="C14" s="34" t="s">
        <v>30</v>
      </c>
      <c r="D14" s="29">
        <v>15916.068533756996</v>
      </c>
      <c r="E14" s="30">
        <v>13688.608714810001</v>
      </c>
      <c r="F14" s="29">
        <v>7743.533926666666</v>
      </c>
      <c r="G14" s="30">
        <v>7127.8897866666684</v>
      </c>
      <c r="H14" s="29">
        <v>2738</v>
      </c>
      <c r="I14" s="31">
        <v>2138</v>
      </c>
      <c r="J14" s="30">
        <v>2738</v>
      </c>
      <c r="K14" s="32">
        <v>0.6</v>
      </c>
      <c r="L14" s="33">
        <v>0.6</v>
      </c>
    </row>
    <row r="15" spans="1:13" ht="21">
      <c r="B15" s="27">
        <v>3</v>
      </c>
      <c r="C15" s="34" t="s">
        <v>31</v>
      </c>
      <c r="D15" s="29">
        <v>6245.1882599999999</v>
      </c>
      <c r="E15" s="30">
        <v>-185.23869999999988</v>
      </c>
      <c r="F15" s="29">
        <v>3322.9457233333324</v>
      </c>
      <c r="G15" s="30">
        <v>3124.2309599999999</v>
      </c>
      <c r="H15" s="29">
        <v>625</v>
      </c>
      <c r="I15" s="31">
        <v>937</v>
      </c>
      <c r="J15" s="30">
        <v>937</v>
      </c>
      <c r="K15" s="32">
        <v>0.5</v>
      </c>
      <c r="L15" s="33">
        <v>0.5</v>
      </c>
    </row>
    <row r="16" spans="1:13" ht="21">
      <c r="B16" s="27"/>
      <c r="C16" s="28" t="s">
        <v>32</v>
      </c>
      <c r="D16" s="29">
        <v>0</v>
      </c>
      <c r="E16" s="30">
        <v>0</v>
      </c>
      <c r="F16" s="29">
        <v>0</v>
      </c>
      <c r="G16" s="30">
        <v>0</v>
      </c>
      <c r="H16" s="29">
        <v>0</v>
      </c>
      <c r="I16" s="31">
        <v>0</v>
      </c>
      <c r="J16" s="30">
        <v>0</v>
      </c>
      <c r="K16" s="32">
        <v>0</v>
      </c>
      <c r="L16" s="33"/>
    </row>
    <row r="17" spans="2:12" ht="21">
      <c r="B17" s="27">
        <v>4</v>
      </c>
      <c r="C17" s="34" t="s">
        <v>33</v>
      </c>
      <c r="D17" s="29">
        <v>685499.2915529859</v>
      </c>
      <c r="E17" s="30">
        <v>455993.24989756406</v>
      </c>
      <c r="F17" s="29">
        <v>688690.56457000005</v>
      </c>
      <c r="G17" s="30">
        <v>469187.48178999999</v>
      </c>
      <c r="H17" s="29">
        <v>102825</v>
      </c>
      <c r="I17" s="31">
        <v>154955</v>
      </c>
      <c r="J17" s="30">
        <v>154955</v>
      </c>
      <c r="K17" s="32">
        <v>0.75</v>
      </c>
      <c r="L17" s="33">
        <v>0.75</v>
      </c>
    </row>
    <row r="18" spans="2:12" ht="21">
      <c r="B18" s="27">
        <v>5</v>
      </c>
      <c r="C18" s="34" t="s">
        <v>34</v>
      </c>
      <c r="D18" s="29">
        <v>28039.627134528004</v>
      </c>
      <c r="E18" s="30">
        <v>19745.262008391997</v>
      </c>
      <c r="F18" s="29">
        <v>11002.057163333335</v>
      </c>
      <c r="G18" s="30">
        <v>14231.817600000002</v>
      </c>
      <c r="H18" s="29">
        <v>3949</v>
      </c>
      <c r="I18" s="31">
        <v>4270</v>
      </c>
      <c r="J18" s="30">
        <v>4270</v>
      </c>
      <c r="K18" s="32">
        <v>0.5</v>
      </c>
      <c r="L18" s="33">
        <v>0.5</v>
      </c>
    </row>
    <row r="19" spans="2:12" ht="21">
      <c r="B19" s="27">
        <v>6</v>
      </c>
      <c r="C19" s="35" t="s">
        <v>35</v>
      </c>
      <c r="D19" s="29">
        <v>6098.1322648589994</v>
      </c>
      <c r="E19" s="30">
        <v>470.37492393900015</v>
      </c>
      <c r="F19" s="29">
        <v>13693.656290000003</v>
      </c>
      <c r="G19" s="30">
        <v>1710.5365466666667</v>
      </c>
      <c r="H19" s="29">
        <v>610</v>
      </c>
      <c r="I19" s="31">
        <v>2054</v>
      </c>
      <c r="J19" s="30">
        <v>2054</v>
      </c>
      <c r="K19" s="32">
        <v>0.5</v>
      </c>
      <c r="L19" s="33">
        <v>0.5</v>
      </c>
    </row>
    <row r="20" spans="2:12" ht="21">
      <c r="B20" s="27">
        <v>7</v>
      </c>
      <c r="C20" s="34" t="s">
        <v>36</v>
      </c>
      <c r="D20" s="29">
        <v>10128.769758762499</v>
      </c>
      <c r="E20" s="30">
        <v>9623.4876087625016</v>
      </c>
      <c r="F20" s="29">
        <v>2665.8273433333343</v>
      </c>
      <c r="G20" s="30">
        <v>2526.0396100000003</v>
      </c>
      <c r="H20" s="29">
        <v>1925</v>
      </c>
      <c r="I20" s="31">
        <v>758</v>
      </c>
      <c r="J20" s="30">
        <v>1925</v>
      </c>
      <c r="K20" s="32">
        <v>0.75</v>
      </c>
      <c r="L20" s="33">
        <v>0.75</v>
      </c>
    </row>
    <row r="21" spans="2:12" ht="21">
      <c r="B21" s="27">
        <v>8</v>
      </c>
      <c r="C21" s="35" t="s">
        <v>37</v>
      </c>
      <c r="D21" s="29">
        <v>511901.96757069195</v>
      </c>
      <c r="E21" s="30">
        <v>331269.01273069211</v>
      </c>
      <c r="F21" s="29">
        <v>586103.05137</v>
      </c>
      <c r="G21" s="30">
        <v>454723.67313000001</v>
      </c>
      <c r="H21" s="29">
        <v>76785</v>
      </c>
      <c r="I21" s="31">
        <v>136417</v>
      </c>
      <c r="J21" s="30">
        <v>136417</v>
      </c>
      <c r="K21" s="32">
        <v>0.75</v>
      </c>
      <c r="L21" s="33">
        <v>0.75</v>
      </c>
    </row>
    <row r="22" spans="2:12" ht="21">
      <c r="B22" s="27">
        <v>9</v>
      </c>
      <c r="C22" s="34" t="s">
        <v>32</v>
      </c>
      <c r="D22" s="29">
        <v>279921.65734274051</v>
      </c>
      <c r="E22" s="30">
        <v>136042.8206206465</v>
      </c>
      <c r="F22" s="29">
        <v>124893.6397</v>
      </c>
      <c r="G22" s="30">
        <v>77067.875179999974</v>
      </c>
      <c r="H22" s="29">
        <v>39189</v>
      </c>
      <c r="I22" s="31">
        <v>26228</v>
      </c>
      <c r="J22" s="30">
        <v>39189</v>
      </c>
      <c r="K22" s="32">
        <v>0.7</v>
      </c>
      <c r="L22" s="33">
        <v>0.7</v>
      </c>
    </row>
    <row r="23" spans="2:12" ht="21">
      <c r="B23" s="27"/>
      <c r="C23" s="36"/>
      <c r="D23" s="37"/>
      <c r="E23" s="38"/>
      <c r="F23" s="37"/>
      <c r="G23" s="39"/>
      <c r="H23" s="40"/>
      <c r="I23" s="41"/>
      <c r="J23" s="38"/>
      <c r="K23" s="42"/>
      <c r="L23" s="43"/>
    </row>
    <row r="24" spans="2:12" s="51" customFormat="1" ht="21.75" thickBot="1">
      <c r="B24" s="44"/>
      <c r="C24" s="45" t="s">
        <v>38</v>
      </c>
      <c r="D24" s="46">
        <f>SUM(D12:D23)+1</f>
        <v>1651628.6478085418</v>
      </c>
      <c r="E24" s="47">
        <f>SUM(E12:E23)-1</f>
        <v>1039045.8980304662</v>
      </c>
      <c r="F24" s="46">
        <f>SUM(F12:F23)-1</f>
        <v>1560171.2405566664</v>
      </c>
      <c r="G24" s="47">
        <f>SUM(G12:G23)</f>
        <v>1099541.0120033333</v>
      </c>
      <c r="H24" s="46">
        <f>SUM(H12:H22)</f>
        <v>243126</v>
      </c>
      <c r="I24" s="48">
        <f>SUM(I12:I22)</f>
        <v>348709</v>
      </c>
      <c r="J24" s="47">
        <f>SUM(J12:J22)</f>
        <v>363437</v>
      </c>
      <c r="K24" s="49"/>
      <c r="L24" s="50"/>
    </row>
    <row r="26" spans="2:12" ht="17.25">
      <c r="B26" s="52" t="s">
        <v>39</v>
      </c>
    </row>
    <row r="27" spans="2:12" ht="17.25">
      <c r="B27" s="53" t="s">
        <v>40</v>
      </c>
    </row>
    <row r="28" spans="2:12" ht="17.25">
      <c r="B28" s="53" t="s">
        <v>41</v>
      </c>
    </row>
    <row r="29" spans="2:12" ht="17.25">
      <c r="B29" s="53" t="s">
        <v>42</v>
      </c>
    </row>
    <row r="30" spans="2:12" ht="17.25">
      <c r="B30" s="53" t="s">
        <v>43</v>
      </c>
    </row>
    <row r="31" spans="2:12" ht="17.25">
      <c r="B31" s="53" t="s">
        <v>44</v>
      </c>
    </row>
  </sheetData>
  <mergeCells count="18">
    <mergeCell ref="I8:I10"/>
    <mergeCell ref="J8:J10"/>
    <mergeCell ref="K8:K10"/>
    <mergeCell ref="L8:L10"/>
    <mergeCell ref="D9:D10"/>
    <mergeCell ref="E9:E10"/>
    <mergeCell ref="F9:F10"/>
    <mergeCell ref="G9:G10"/>
    <mergeCell ref="B1:J1"/>
    <mergeCell ref="B2:J2"/>
    <mergeCell ref="B3:J3"/>
    <mergeCell ref="B5:L5"/>
    <mergeCell ref="B6:L6"/>
    <mergeCell ref="B8:B10"/>
    <mergeCell ref="C8:C10"/>
    <mergeCell ref="D8:E8"/>
    <mergeCell ref="F8:G8"/>
    <mergeCell ref="H8:H10"/>
  </mergeCells>
  <pageMargins left="0.70866141732283472" right="0.70866141732283472" top="0.74803149606299213" bottom="0.74803149606299213" header="0.31496062992125984" footer="0.31496062992125984"/>
  <pageSetup paperSize="9" scale="68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NL-26-CLAIMS INFO-KG TABLE I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73870</cp:lastModifiedBy>
  <dcterms:created xsi:type="dcterms:W3CDTF">2017-12-07T13:25:08Z</dcterms:created>
  <dcterms:modified xsi:type="dcterms:W3CDTF">2017-12-07T13:25:21Z</dcterms:modified>
</cp:coreProperties>
</file>