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5 CLAIMS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R16" i="1"/>
  <c r="Q16"/>
  <c r="P16"/>
  <c r="O16"/>
  <c r="R15"/>
  <c r="Q15"/>
  <c r="P15"/>
  <c r="O15"/>
  <c r="N14"/>
  <c r="N17" s="1"/>
  <c r="M14"/>
  <c r="M17" s="1"/>
  <c r="L14"/>
  <c r="L17" s="1"/>
  <c r="K14"/>
  <c r="K17" s="1"/>
  <c r="J14"/>
  <c r="J17" s="1"/>
  <c r="I14"/>
  <c r="I17" s="1"/>
  <c r="H14"/>
  <c r="H17" s="1"/>
  <c r="G14"/>
  <c r="G17" s="1"/>
  <c r="F14"/>
  <c r="F17" s="1"/>
  <c r="E14"/>
  <c r="E17" s="1"/>
  <c r="D14"/>
  <c r="D17" s="1"/>
  <c r="C14"/>
  <c r="C17" s="1"/>
  <c r="R13"/>
  <c r="Q13"/>
  <c r="P13"/>
  <c r="O13"/>
  <c r="R12"/>
  <c r="Q12"/>
  <c r="P12"/>
  <c r="O12"/>
  <c r="R11"/>
  <c r="R14" s="1"/>
  <c r="R17" s="1"/>
  <c r="Q11"/>
  <c r="Q14" s="1"/>
  <c r="Q17" s="1"/>
  <c r="P11"/>
  <c r="P14" s="1"/>
  <c r="P17" s="1"/>
  <c r="O11"/>
  <c r="O14" s="1"/>
  <c r="O17" s="1"/>
  <c r="R9"/>
  <c r="Q9"/>
  <c r="P9"/>
  <c r="O9"/>
  <c r="N9"/>
  <c r="M9"/>
  <c r="L9"/>
  <c r="K9"/>
  <c r="J9"/>
  <c r="I9"/>
  <c r="H9"/>
  <c r="G9"/>
  <c r="F9"/>
  <c r="E9"/>
  <c r="D9"/>
  <c r="C9"/>
  <c r="B6"/>
  <c r="B2"/>
</calcChain>
</file>

<file path=xl/sharedStrings.xml><?xml version="1.0" encoding="utf-8"?>
<sst xmlns="http://schemas.openxmlformats.org/spreadsheetml/2006/main" count="21" uniqueCount="18">
  <si>
    <t>NATIONAL INSURANCE COMPANY LIMITED</t>
  </si>
  <si>
    <t>CIN: U10200WB1906GOI001713</t>
  </si>
  <si>
    <t>FORM NL-5 CLAIMS SCHEDULE</t>
  </si>
  <si>
    <t>(IN Rs. '000)</t>
  </si>
  <si>
    <t>PARTICULARS</t>
  </si>
  <si>
    <t>FIRE BUSINESS</t>
  </si>
  <si>
    <t>MARINE BUSINESS</t>
  </si>
  <si>
    <t>MISCELLANEOUS BUSINESS</t>
  </si>
  <si>
    <t>TOTAL BUSINESS</t>
  </si>
  <si>
    <t>CLAIMS PAID</t>
  </si>
  <si>
    <t>Direct claims</t>
  </si>
  <si>
    <t>Add - Claims Outstanding at the end of the year</t>
  </si>
  <si>
    <t>Less - Claims Outstanding at the beginning of the year</t>
  </si>
  <si>
    <t>GROSS INCURRED CLAIMS</t>
  </si>
  <si>
    <t>Add - Re-insurance accepted to direct claims *</t>
  </si>
  <si>
    <t>Less - Re-insurance Ceded to claims paid *</t>
  </si>
  <si>
    <t>TOTAL CLAIMS INCURRED</t>
  </si>
  <si>
    <t>* Includes reinsurance accepted / ceded to Claims Outstanding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</si>
</sst>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/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1" fontId="6" fillId="0" borderId="6" xfId="0" applyNumberFormat="1" applyFont="1" applyFill="1" applyBorder="1"/>
    <xf numFmtId="1" fontId="6" fillId="0" borderId="7" xfId="0" applyNumberFormat="1" applyFont="1" applyFill="1" applyBorder="1"/>
    <xf numFmtId="1" fontId="6" fillId="0" borderId="8" xfId="0" applyNumberFormat="1" applyFont="1" applyFill="1" applyBorder="1"/>
    <xf numFmtId="0" fontId="6" fillId="0" borderId="0" xfId="0" applyFont="1" applyFill="1"/>
    <xf numFmtId="0" fontId="6" fillId="0" borderId="9" xfId="0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1" fontId="6" fillId="0" borderId="12" xfId="0" applyNumberFormat="1" applyFont="1" applyFill="1" applyBorder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30.09.2016</v>
          </cell>
          <cell r="D1" t="str">
            <v>30 September 2016</v>
          </cell>
          <cell r="E1" t="str">
            <v>30.09.2015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92D050"/>
  </sheetPr>
  <dimension ref="A1:U19"/>
  <sheetViews>
    <sheetView showGridLines="0" showZeros="0" tabSelected="1" topLeftCell="J2" workbookViewId="0">
      <selection activeCell="U5" sqref="U5"/>
    </sheetView>
  </sheetViews>
  <sheetFormatPr defaultColWidth="0" defaultRowHeight="21" customHeight="1" zeroHeight="1"/>
  <cols>
    <col min="1" max="1" width="5.140625" style="2" customWidth="1"/>
    <col min="2" max="2" width="57" style="2" customWidth="1"/>
    <col min="3" max="18" width="17.7109375" style="2" customWidth="1"/>
    <col min="19" max="19" width="3" style="2" customWidth="1"/>
    <col min="20" max="20" width="2.85546875" style="2" customWidth="1"/>
    <col min="21" max="21" width="16.7109375" style="2" bestFit="1" customWidth="1"/>
    <col min="22" max="16384" width="9.140625" style="2" hidden="1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/>
    <row r="5" spans="2:21" ht="22.5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U5" s="4"/>
    </row>
    <row r="6" spans="2:21">
      <c r="B6" s="3" t="str">
        <f>"Claims Incurred (Net) for the period ended " &amp; [1]INDEX!D1</f>
        <v>Claims Incurred (Net) for the period ended 30 September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21" ht="21.75" thickBot="1">
      <c r="F7" s="5" t="s">
        <v>3</v>
      </c>
      <c r="J7" s="5" t="s">
        <v>3</v>
      </c>
      <c r="N7" s="5" t="s">
        <v>3</v>
      </c>
      <c r="R7" s="5" t="s">
        <v>3</v>
      </c>
    </row>
    <row r="8" spans="2:21">
      <c r="B8" s="6" t="s">
        <v>4</v>
      </c>
      <c r="C8" s="7" t="s">
        <v>5</v>
      </c>
      <c r="D8" s="8"/>
      <c r="E8" s="8"/>
      <c r="F8" s="9"/>
      <c r="G8" s="7" t="s">
        <v>6</v>
      </c>
      <c r="H8" s="8"/>
      <c r="I8" s="8"/>
      <c r="J8" s="9"/>
      <c r="K8" s="7" t="s">
        <v>7</v>
      </c>
      <c r="L8" s="8"/>
      <c r="M8" s="8"/>
      <c r="N8" s="9"/>
      <c r="O8" s="7" t="s">
        <v>8</v>
      </c>
      <c r="P8" s="8"/>
      <c r="Q8" s="8"/>
      <c r="R8" s="9"/>
    </row>
    <row r="9" spans="2:21" ht="63">
      <c r="B9" s="10"/>
      <c r="C9" s="11" t="str">
        <f>"For the Quarter ended " &amp;[1]INDEX!$C$1</f>
        <v>For the Quarter ended 30.09.2016</v>
      </c>
      <c r="D9" s="12" t="str">
        <f>"Upto the Quarter ended " &amp;[1]INDEX!$C$1</f>
        <v>Upto the Quarter ended 30.09.2016</v>
      </c>
      <c r="E9" s="12" t="str">
        <f>"For the Quarter ended " &amp;[1]INDEX!$E$1</f>
        <v>For the Quarter ended 30.09.2015</v>
      </c>
      <c r="F9" s="13" t="str">
        <f>"Upto the Quarter ended " &amp;[1]INDEX!$E$1</f>
        <v>Upto the Quarter ended 30.09.2015</v>
      </c>
      <c r="G9" s="11" t="str">
        <f>"For the Quarter ended " &amp;[1]INDEX!$C$1</f>
        <v>For the Quarter ended 30.09.2016</v>
      </c>
      <c r="H9" s="12" t="str">
        <f>"Upto the Quarter ended " &amp;[1]INDEX!$C$1</f>
        <v>Upto the Quarter ended 30.09.2016</v>
      </c>
      <c r="I9" s="12" t="str">
        <f>"For the Quarter ended " &amp;[1]INDEX!$E$1</f>
        <v>For the Quarter ended 30.09.2015</v>
      </c>
      <c r="J9" s="13" t="str">
        <f>"Upto the Quarter ended " &amp;[1]INDEX!$E$1</f>
        <v>Upto the Quarter ended 30.09.2015</v>
      </c>
      <c r="K9" s="11" t="str">
        <f>"For the Quarter ended " &amp;[1]INDEX!$C$1</f>
        <v>For the Quarter ended 30.09.2016</v>
      </c>
      <c r="L9" s="12" t="str">
        <f>"Upto the Quarter ended " &amp;[1]INDEX!$C$1</f>
        <v>Upto the Quarter ended 30.09.2016</v>
      </c>
      <c r="M9" s="12" t="str">
        <f>"For the Quarter ended " &amp;[1]INDEX!$E$1</f>
        <v>For the Quarter ended 30.09.2015</v>
      </c>
      <c r="N9" s="13" t="str">
        <f>"Upto the Quarter ended " &amp;[1]INDEX!$E$1</f>
        <v>Upto the Quarter ended 30.09.2015</v>
      </c>
      <c r="O9" s="11" t="str">
        <f>"For the Quarter ended " &amp;[1]INDEX!$C$1</f>
        <v>For the Quarter ended 30.09.2016</v>
      </c>
      <c r="P9" s="12" t="str">
        <f>"Upto the Quarter ended " &amp;[1]INDEX!$C$1</f>
        <v>Upto the Quarter ended 30.09.2016</v>
      </c>
      <c r="Q9" s="12" t="str">
        <f>"For the Quarter ended " &amp;[1]INDEX!$E$1</f>
        <v>For the Quarter ended 30.09.2015</v>
      </c>
      <c r="R9" s="13" t="str">
        <f>"Upto the Quarter ended " &amp;[1]INDEX!$E$1</f>
        <v>Upto the Quarter ended 30.09.2015</v>
      </c>
    </row>
    <row r="10" spans="2:21" s="18" customFormat="1">
      <c r="B10" s="14" t="s">
        <v>9</v>
      </c>
      <c r="C10" s="15"/>
      <c r="D10" s="16"/>
      <c r="E10" s="16"/>
      <c r="F10" s="17"/>
      <c r="G10" s="15"/>
      <c r="H10" s="16"/>
      <c r="I10" s="16"/>
      <c r="J10" s="17"/>
      <c r="K10" s="15"/>
      <c r="L10" s="16"/>
      <c r="M10" s="16"/>
      <c r="N10" s="17"/>
      <c r="O10" s="15"/>
      <c r="P10" s="16"/>
      <c r="Q10" s="16"/>
      <c r="R10" s="17"/>
    </row>
    <row r="11" spans="2:21" s="18" customFormat="1">
      <c r="B11" s="19" t="s">
        <v>10</v>
      </c>
      <c r="C11" s="20">
        <v>2044082.5349999997</v>
      </c>
      <c r="D11" s="21">
        <v>3032263.5269999998</v>
      </c>
      <c r="E11" s="21">
        <v>1139964.5129999998</v>
      </c>
      <c r="F11" s="22">
        <v>2227268.8509999998</v>
      </c>
      <c r="G11" s="20">
        <v>440333.46799999994</v>
      </c>
      <c r="H11" s="21">
        <v>760788.87399999995</v>
      </c>
      <c r="I11" s="21">
        <v>387120.80699999997</v>
      </c>
      <c r="J11" s="22">
        <v>649121.02899999998</v>
      </c>
      <c r="K11" s="20">
        <v>24175561.070999999</v>
      </c>
      <c r="L11" s="21">
        <v>44079683.035999998</v>
      </c>
      <c r="M11" s="21">
        <v>20989441.525000002</v>
      </c>
      <c r="N11" s="22">
        <v>38045899.626000002</v>
      </c>
      <c r="O11" s="20">
        <f t="shared" ref="O11:R13" si="0">+C11+G11+K11</f>
        <v>26659977.073999997</v>
      </c>
      <c r="P11" s="21">
        <f t="shared" si="0"/>
        <v>47872735.436999999</v>
      </c>
      <c r="Q11" s="21">
        <f t="shared" si="0"/>
        <v>22516526.845000003</v>
      </c>
      <c r="R11" s="22">
        <f t="shared" si="0"/>
        <v>40922289.506000005</v>
      </c>
    </row>
    <row r="12" spans="2:21" s="18" customFormat="1">
      <c r="B12" s="19" t="s">
        <v>11</v>
      </c>
      <c r="C12" s="20">
        <v>31047.923999998719</v>
      </c>
      <c r="D12" s="21">
        <v>19242105.458999999</v>
      </c>
      <c r="E12" s="21">
        <v>-240579.88900000043</v>
      </c>
      <c r="F12" s="22">
        <v>14335229.001</v>
      </c>
      <c r="G12" s="20">
        <v>-167364.40899999999</v>
      </c>
      <c r="H12" s="21">
        <v>2739106.8659999999</v>
      </c>
      <c r="I12" s="21">
        <v>-152107.46299999999</v>
      </c>
      <c r="J12" s="22">
        <v>2945293.7910000002</v>
      </c>
      <c r="K12" s="20">
        <v>-462750.73200000823</v>
      </c>
      <c r="L12" s="21">
        <v>93578528.268999994</v>
      </c>
      <c r="M12" s="21">
        <v>3638833.2600000054</v>
      </c>
      <c r="N12" s="22">
        <v>85930718.060000002</v>
      </c>
      <c r="O12" s="20">
        <f t="shared" si="0"/>
        <v>-599067.21700000949</v>
      </c>
      <c r="P12" s="21">
        <f t="shared" si="0"/>
        <v>115559740.594</v>
      </c>
      <c r="Q12" s="21">
        <f t="shared" si="0"/>
        <v>3246145.9080000049</v>
      </c>
      <c r="R12" s="22">
        <f t="shared" si="0"/>
        <v>103211240.852</v>
      </c>
    </row>
    <row r="13" spans="2:21" s="18" customFormat="1">
      <c r="B13" s="19" t="s">
        <v>12</v>
      </c>
      <c r="C13" s="20">
        <v>0</v>
      </c>
      <c r="D13" s="21">
        <v>16233444.713</v>
      </c>
      <c r="E13" s="21">
        <v>0</v>
      </c>
      <c r="F13" s="22">
        <v>13884574.015000001</v>
      </c>
      <c r="G13" s="20">
        <v>0</v>
      </c>
      <c r="H13" s="21">
        <v>3169876.8990000002</v>
      </c>
      <c r="I13" s="21">
        <v>0</v>
      </c>
      <c r="J13" s="22">
        <v>3228557.5249999999</v>
      </c>
      <c r="K13" s="20">
        <v>9.9998712539672852E-4</v>
      </c>
      <c r="L13" s="21">
        <v>89896714.113999993</v>
      </c>
      <c r="M13" s="21">
        <v>1.9999891519546509E-3</v>
      </c>
      <c r="N13" s="22">
        <v>79029294.761999995</v>
      </c>
      <c r="O13" s="20">
        <f t="shared" si="0"/>
        <v>9.9998712539672852E-4</v>
      </c>
      <c r="P13" s="21">
        <f t="shared" si="0"/>
        <v>109300035.726</v>
      </c>
      <c r="Q13" s="21">
        <f t="shared" si="0"/>
        <v>1.9999891519546509E-3</v>
      </c>
      <c r="R13" s="22">
        <f t="shared" si="0"/>
        <v>96142426.301999986</v>
      </c>
    </row>
    <row r="14" spans="2:21" s="26" customFormat="1">
      <c r="B14" s="14" t="s">
        <v>13</v>
      </c>
      <c r="C14" s="23">
        <f t="shared" ref="C14:R14" si="1">+C11+C12-C13</f>
        <v>2075130.4589999984</v>
      </c>
      <c r="D14" s="24">
        <f t="shared" si="1"/>
        <v>6040924.2729999982</v>
      </c>
      <c r="E14" s="24">
        <f t="shared" si="1"/>
        <v>899384.62399999937</v>
      </c>
      <c r="F14" s="25">
        <f>(+F11+F12-F13)</f>
        <v>2677923.8369999994</v>
      </c>
      <c r="G14" s="23">
        <f t="shared" ref="G14:H14" si="2">+G11+G12-G13</f>
        <v>272969.05899999995</v>
      </c>
      <c r="H14" s="24">
        <f t="shared" si="2"/>
        <v>330018.84099999955</v>
      </c>
      <c r="I14" s="24">
        <f>(+I11+I12-I13)</f>
        <v>235013.34399999998</v>
      </c>
      <c r="J14" s="25">
        <f>(+J11+J12-J13)</f>
        <v>365857.29500000039</v>
      </c>
      <c r="K14" s="23">
        <f t="shared" ref="K14:L14" si="3">+K11+K12-K13</f>
        <v>23712810.338000003</v>
      </c>
      <c r="L14" s="24">
        <f t="shared" si="3"/>
        <v>47761497.191000015</v>
      </c>
      <c r="M14" s="24">
        <f>(+M11+M12-M13)</f>
        <v>24628274.783000018</v>
      </c>
      <c r="N14" s="25">
        <f>(+N11+N12-N13)</f>
        <v>44947322.92400001</v>
      </c>
      <c r="O14" s="23">
        <f t="shared" si="1"/>
        <v>26060909.855999999</v>
      </c>
      <c r="P14" s="24">
        <f t="shared" si="1"/>
        <v>54132440.304999992</v>
      </c>
      <c r="Q14" s="24">
        <f t="shared" si="1"/>
        <v>25762672.751000017</v>
      </c>
      <c r="R14" s="25">
        <f t="shared" si="1"/>
        <v>47991104.056000024</v>
      </c>
    </row>
    <row r="15" spans="2:21" s="18" customFormat="1">
      <c r="B15" s="19" t="s">
        <v>14</v>
      </c>
      <c r="C15" s="20">
        <v>113411.63200000001</v>
      </c>
      <c r="D15" s="21">
        <v>342079.22100000002</v>
      </c>
      <c r="E15" s="21">
        <v>162272.46799999996</v>
      </c>
      <c r="F15" s="22">
        <v>423304.50199999998</v>
      </c>
      <c r="G15" s="20">
        <v>10317.063999999998</v>
      </c>
      <c r="H15" s="21">
        <v>40679.938999999998</v>
      </c>
      <c r="I15" s="21">
        <v>49525.523000000001</v>
      </c>
      <c r="J15" s="22">
        <v>66024.592000000004</v>
      </c>
      <c r="K15" s="20">
        <v>456701.34199999995</v>
      </c>
      <c r="L15" s="21">
        <v>749246.35199999996</v>
      </c>
      <c r="M15" s="21">
        <v>140787.981</v>
      </c>
      <c r="N15" s="22">
        <v>365091.60800000001</v>
      </c>
      <c r="O15" s="20">
        <f t="shared" ref="O15:R16" si="4">+C15+G15+K15</f>
        <v>580430.03799999994</v>
      </c>
      <c r="P15" s="21">
        <f t="shared" si="4"/>
        <v>1132005.5120000001</v>
      </c>
      <c r="Q15" s="21">
        <f t="shared" si="4"/>
        <v>352585.97199999995</v>
      </c>
      <c r="R15" s="22">
        <f t="shared" si="4"/>
        <v>854420.70200000005</v>
      </c>
    </row>
    <row r="16" spans="2:21" s="18" customFormat="1">
      <c r="B16" s="19" t="s">
        <v>15</v>
      </c>
      <c r="C16" s="20">
        <v>604639.70699999994</v>
      </c>
      <c r="D16" s="21">
        <v>4262415.0619999999</v>
      </c>
      <c r="E16" s="21">
        <v>-48097.247000000003</v>
      </c>
      <c r="F16" s="22">
        <v>11838.502</v>
      </c>
      <c r="G16" s="20">
        <v>-34933.987000000001</v>
      </c>
      <c r="H16" s="21">
        <v>13846.744000000001</v>
      </c>
      <c r="I16" s="21">
        <v>15312.401999999998</v>
      </c>
      <c r="J16" s="22">
        <v>47284.57</v>
      </c>
      <c r="K16" s="20">
        <v>1502683.8639999998</v>
      </c>
      <c r="L16" s="21">
        <v>2925357.0669999998</v>
      </c>
      <c r="M16" s="21">
        <v>1593660.686</v>
      </c>
      <c r="N16" s="22">
        <v>2799011.7069999999</v>
      </c>
      <c r="O16" s="20">
        <f t="shared" si="4"/>
        <v>2072389.5839999998</v>
      </c>
      <c r="P16" s="21">
        <f t="shared" si="4"/>
        <v>7201618.8729999997</v>
      </c>
      <c r="Q16" s="21">
        <f t="shared" si="4"/>
        <v>1560875.841</v>
      </c>
      <c r="R16" s="22">
        <f t="shared" si="4"/>
        <v>2858134.7790000001</v>
      </c>
    </row>
    <row r="17" spans="2:18" s="26" customFormat="1" ht="21.75" thickBot="1">
      <c r="B17" s="27" t="s">
        <v>16</v>
      </c>
      <c r="C17" s="28">
        <f t="shared" ref="C17:R17" si="5">+C14+C15-C16</f>
        <v>1583902.3839999987</v>
      </c>
      <c r="D17" s="29">
        <f t="shared" si="5"/>
        <v>2120588.4319999982</v>
      </c>
      <c r="E17" s="29">
        <f t="shared" si="5"/>
        <v>1109754.3389999992</v>
      </c>
      <c r="F17" s="30">
        <f t="shared" si="5"/>
        <v>3089389.8369999994</v>
      </c>
      <c r="G17" s="28">
        <f t="shared" si="5"/>
        <v>318220.11</v>
      </c>
      <c r="H17" s="29">
        <f t="shared" si="5"/>
        <v>356852.03599999956</v>
      </c>
      <c r="I17" s="29">
        <f>(+I14+I15-I16)</f>
        <v>269226.46499999997</v>
      </c>
      <c r="J17" s="30">
        <f>(+J14+J15-J16)</f>
        <v>384597.31700000039</v>
      </c>
      <c r="K17" s="28">
        <f t="shared" ref="K17:L17" si="6">+K14+K15-K16</f>
        <v>22666827.816000003</v>
      </c>
      <c r="L17" s="29">
        <f t="shared" si="6"/>
        <v>45585386.476000011</v>
      </c>
      <c r="M17" s="29">
        <f>(+M14+M15-M16)</f>
        <v>23175402.078000017</v>
      </c>
      <c r="N17" s="30">
        <f>(+N14+N15-N16)</f>
        <v>42513402.82500001</v>
      </c>
      <c r="O17" s="28">
        <f t="shared" si="5"/>
        <v>24568950.309999999</v>
      </c>
      <c r="P17" s="29">
        <f t="shared" si="5"/>
        <v>48062826.943999991</v>
      </c>
      <c r="Q17" s="29">
        <f t="shared" si="5"/>
        <v>24554382.882000014</v>
      </c>
      <c r="R17" s="30">
        <f t="shared" si="5"/>
        <v>45987389.979000024</v>
      </c>
    </row>
    <row r="18" spans="2:18"/>
    <row r="19" spans="2:18">
      <c r="B19" s="31" t="s">
        <v>17</v>
      </c>
    </row>
  </sheetData>
  <mergeCells count="10"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NL-5 CLAIMS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2016-11-15T11:14:52Z</dcterms:created>
  <dcterms:modified xsi:type="dcterms:W3CDTF">2016-11-15T11:14:53Z</dcterms:modified>
</cp:coreProperties>
</file>