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4 PREM SCH" sheetId="1" r:id="rId1"/>
  </sheets>
  <calcPr calcId="124519"/>
</workbook>
</file>

<file path=xl/calcChain.xml><?xml version="1.0" encoding="utf-8"?>
<calcChain xmlns="http://schemas.openxmlformats.org/spreadsheetml/2006/main">
  <c r="R16" i="1"/>
  <c r="Q16"/>
  <c r="P16"/>
  <c r="O16"/>
  <c r="R14"/>
  <c r="Q14"/>
  <c r="P14"/>
  <c r="O14"/>
  <c r="N13"/>
  <c r="N15" s="1"/>
  <c r="N17" s="1"/>
  <c r="M13"/>
  <c r="M15" s="1"/>
  <c r="M17" s="1"/>
  <c r="L13"/>
  <c r="L15" s="1"/>
  <c r="L17" s="1"/>
  <c r="K13"/>
  <c r="K15" s="1"/>
  <c r="K17" s="1"/>
  <c r="J13"/>
  <c r="J15" s="1"/>
  <c r="J17" s="1"/>
  <c r="I13"/>
  <c r="I15" s="1"/>
  <c r="I17" s="1"/>
  <c r="H13"/>
  <c r="H15" s="1"/>
  <c r="H17" s="1"/>
  <c r="G13"/>
  <c r="G15" s="1"/>
  <c r="G17" s="1"/>
  <c r="F13"/>
  <c r="F15" s="1"/>
  <c r="F17" s="1"/>
  <c r="E13"/>
  <c r="E15" s="1"/>
  <c r="E17" s="1"/>
  <c r="D13"/>
  <c r="D15" s="1"/>
  <c r="D17" s="1"/>
  <c r="C13"/>
  <c r="C15" s="1"/>
  <c r="C17" s="1"/>
  <c r="R12"/>
  <c r="Q12"/>
  <c r="P12"/>
  <c r="O12"/>
  <c r="R11"/>
  <c r="Q11"/>
  <c r="P11"/>
  <c r="O11"/>
  <c r="R10"/>
  <c r="R13" s="1"/>
  <c r="R15" s="1"/>
  <c r="R17" s="1"/>
  <c r="Q10"/>
  <c r="Q13" s="1"/>
  <c r="Q15" s="1"/>
  <c r="Q17" s="1"/>
  <c r="P10"/>
  <c r="P13" s="1"/>
  <c r="P15" s="1"/>
  <c r="P17" s="1"/>
  <c r="O10"/>
  <c r="O13" s="1"/>
  <c r="O15" s="1"/>
  <c r="O17" s="1"/>
</calcChain>
</file>

<file path=xl/sharedStrings.xml><?xml version="1.0" encoding="utf-8"?>
<sst xmlns="http://schemas.openxmlformats.org/spreadsheetml/2006/main" count="40" uniqueCount="25">
  <si>
    <t>NATIONAL INSURANCE COMPANY LIMITED</t>
  </si>
  <si>
    <t>Registration No. 58 and Date of Registration with IRDA - 25/02/2014</t>
  </si>
  <si>
    <t>CIN: U10200WB1906GOI001713</t>
  </si>
  <si>
    <t>FORM NL-4 PREMIUM SCHEDULE</t>
  </si>
  <si>
    <t>GO TO INDEX</t>
  </si>
  <si>
    <t>Premium Earned (Net) for the period ended September 30, 2015</t>
  </si>
  <si>
    <t>(IN Rs. '000)</t>
  </si>
  <si>
    <t>PARTICULARS</t>
  </si>
  <si>
    <t>FIRE BUSINESS</t>
  </si>
  <si>
    <t>MARINE BUSINESS</t>
  </si>
  <si>
    <t>MISCELLANEOUS BUSINESS</t>
  </si>
  <si>
    <t>TOTAL BUSINESS</t>
  </si>
  <si>
    <t>For the Quarter ended 30.09.2015</t>
  </si>
  <si>
    <t>Upto the quarter ended 30.09.2015</t>
  </si>
  <si>
    <t>For the Quarter ended 30.09.2014</t>
  </si>
  <si>
    <t>Upto the quarter ended 30.09.2014</t>
  </si>
  <si>
    <t>Premium from direct business written net of Service Tax</t>
  </si>
  <si>
    <t>Add: Premium on Reinsurance accepted</t>
  </si>
  <si>
    <t>Adjustment for change in reserve for unexpired risks (On Gross direct and reins. Accepted)</t>
  </si>
  <si>
    <t>GROSS EARNED PREMIUM</t>
  </si>
  <si>
    <t>Less: Premium on Reinsurance ceded</t>
  </si>
  <si>
    <t>NET PREMIUM</t>
  </si>
  <si>
    <t>Adjustment for change in reserve for unexpired risks (On Reins. Ceded)</t>
  </si>
  <si>
    <t>PREMIUM EARNED (NET)</t>
  </si>
  <si>
    <t>Note: Reinsurance premiums whether on business ceded or accepted are to be brought into account, before deducting commission, under the head of reinsurance premiums.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</si>
</sst>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2" fillId="0" borderId="11" xfId="0" applyFont="1" applyBorder="1"/>
    <xf numFmtId="1" fontId="2" fillId="0" borderId="12" xfId="0" applyNumberFormat="1" applyFont="1" applyBorder="1"/>
    <xf numFmtId="1" fontId="2" fillId="0" borderId="13" xfId="0" applyNumberFormat="1" applyFont="1" applyBorder="1"/>
    <xf numFmtId="1" fontId="2" fillId="0" borderId="14" xfId="0" applyNumberFormat="1" applyFont="1" applyBorder="1"/>
    <xf numFmtId="0" fontId="2" fillId="0" borderId="15" xfId="0" applyFont="1" applyBorder="1"/>
    <xf numFmtId="1" fontId="2" fillId="0" borderId="16" xfId="0" applyNumberFormat="1" applyFont="1" applyBorder="1"/>
    <xf numFmtId="1" fontId="2" fillId="0" borderId="17" xfId="0" applyNumberFormat="1" applyFont="1" applyBorder="1"/>
    <xf numFmtId="1" fontId="2" fillId="0" borderId="18" xfId="0" applyNumberFormat="1" applyFont="1" applyBorder="1"/>
    <xf numFmtId="0" fontId="2" fillId="0" borderId="19" xfId="0" applyFont="1" applyBorder="1" applyAlignment="1">
      <alignment wrapText="1"/>
    </xf>
    <xf numFmtId="1" fontId="2" fillId="0" borderId="20" xfId="0" applyNumberFormat="1" applyFont="1" applyBorder="1"/>
    <xf numFmtId="1" fontId="2" fillId="0" borderId="21" xfId="0" applyNumberFormat="1" applyFont="1" applyBorder="1"/>
    <xf numFmtId="1" fontId="2" fillId="0" borderId="22" xfId="0" applyNumberFormat="1" applyFont="1" applyBorder="1"/>
    <xf numFmtId="0" fontId="6" fillId="0" borderId="23" xfId="0" applyFont="1" applyBorder="1"/>
    <xf numFmtId="1" fontId="6" fillId="0" borderId="24" xfId="0" applyNumberFormat="1" applyFont="1" applyBorder="1"/>
    <xf numFmtId="1" fontId="6" fillId="0" borderId="25" xfId="0" applyNumberFormat="1" applyFont="1" applyBorder="1"/>
    <xf numFmtId="1" fontId="6" fillId="0" borderId="26" xfId="0" applyNumberFormat="1" applyFont="1" applyBorder="1"/>
    <xf numFmtId="0" fontId="6" fillId="0" borderId="0" xfId="0" applyFont="1"/>
    <xf numFmtId="0" fontId="2" fillId="0" borderId="27" xfId="0" applyFont="1" applyBorder="1"/>
    <xf numFmtId="1" fontId="2" fillId="0" borderId="28" xfId="0" applyNumberFormat="1" applyFont="1" applyBorder="1"/>
    <xf numFmtId="1" fontId="2" fillId="0" borderId="29" xfId="0" applyNumberFormat="1" applyFont="1" applyBorder="1"/>
    <xf numFmtId="1" fontId="2" fillId="0" borderId="30" xfId="0" applyNumberFormat="1" applyFont="1" applyBorder="1"/>
    <xf numFmtId="0" fontId="2" fillId="0" borderId="27" xfId="0" applyFont="1" applyBorder="1" applyAlignment="1">
      <alignment wrapText="1"/>
    </xf>
    <xf numFmtId="0" fontId="6" fillId="0" borderId="23" xfId="0" applyFont="1" applyFill="1" applyBorder="1"/>
    <xf numFmtId="1" fontId="6" fillId="0" borderId="24" xfId="0" applyNumberFormat="1" applyFont="1" applyFill="1" applyBorder="1"/>
    <xf numFmtId="1" fontId="6" fillId="0" borderId="25" xfId="0" applyNumberFormat="1" applyFont="1" applyFill="1" applyBorder="1"/>
    <xf numFmtId="1" fontId="6" fillId="0" borderId="26" xfId="0" applyNumberFormat="1" applyFont="1" applyFill="1" applyBorder="1"/>
    <xf numFmtId="0" fontId="6" fillId="0" borderId="0" xfId="0" applyFont="1" applyFill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tabColor rgb="FF00B050"/>
  </sheetPr>
  <dimension ref="B1:U19"/>
  <sheetViews>
    <sheetView showGridLines="0" showZeros="0" tabSelected="1" topLeftCell="A4" workbookViewId="0">
      <pane xSplit="2" ySplit="6" topLeftCell="D10" activePane="bottomRight" state="frozen"/>
      <selection activeCell="E12" sqref="E12"/>
      <selection pane="topRight" activeCell="E12" sqref="E12"/>
      <selection pane="bottomLeft" activeCell="E12" sqref="E12"/>
      <selection pane="bottomRight" activeCell="E12" sqref="E12"/>
    </sheetView>
  </sheetViews>
  <sheetFormatPr defaultRowHeight="21"/>
  <cols>
    <col min="1" max="1" width="9.140625" style="2"/>
    <col min="2" max="2" width="57" style="2" customWidth="1"/>
    <col min="3" max="18" width="17.7109375" style="2" customWidth="1"/>
    <col min="19" max="20" width="9.140625" style="2"/>
    <col min="21" max="21" width="16.7109375" style="2" bestFit="1" customWidth="1"/>
    <col min="22" max="16384" width="9.140625" style="2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5" spans="2:21" ht="22.5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4" t="s">
        <v>4</v>
      </c>
    </row>
    <row r="6" spans="2:21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6</v>
      </c>
      <c r="J7" s="5" t="s">
        <v>6</v>
      </c>
      <c r="N7" s="5" t="s">
        <v>6</v>
      </c>
      <c r="R7" s="5" t="s">
        <v>6</v>
      </c>
    </row>
    <row r="8" spans="2:21">
      <c r="B8" s="6" t="s">
        <v>7</v>
      </c>
      <c r="C8" s="7" t="s">
        <v>8</v>
      </c>
      <c r="D8" s="8"/>
      <c r="E8" s="8"/>
      <c r="F8" s="9"/>
      <c r="G8" s="10" t="s">
        <v>9</v>
      </c>
      <c r="H8" s="8"/>
      <c r="I8" s="8"/>
      <c r="J8" s="11"/>
      <c r="K8" s="10" t="s">
        <v>10</v>
      </c>
      <c r="L8" s="8"/>
      <c r="M8" s="8"/>
      <c r="N8" s="11"/>
      <c r="O8" s="10" t="s">
        <v>11</v>
      </c>
      <c r="P8" s="8"/>
      <c r="Q8" s="8"/>
      <c r="R8" s="11"/>
    </row>
    <row r="9" spans="2:21" ht="63.75" thickBot="1">
      <c r="B9" s="12"/>
      <c r="C9" s="13" t="s">
        <v>12</v>
      </c>
      <c r="D9" s="14" t="s">
        <v>13</v>
      </c>
      <c r="E9" s="14" t="s">
        <v>14</v>
      </c>
      <c r="F9" s="15" t="s">
        <v>15</v>
      </c>
      <c r="G9" s="13" t="s">
        <v>12</v>
      </c>
      <c r="H9" s="14" t="s">
        <v>13</v>
      </c>
      <c r="I9" s="14" t="s">
        <v>14</v>
      </c>
      <c r="J9" s="15" t="s">
        <v>15</v>
      </c>
      <c r="K9" s="13" t="s">
        <v>12</v>
      </c>
      <c r="L9" s="14" t="s">
        <v>13</v>
      </c>
      <c r="M9" s="14" t="s">
        <v>14</v>
      </c>
      <c r="N9" s="15" t="s">
        <v>15</v>
      </c>
      <c r="O9" s="13" t="s">
        <v>12</v>
      </c>
      <c r="P9" s="14" t="s">
        <v>13</v>
      </c>
      <c r="Q9" s="14" t="s">
        <v>14</v>
      </c>
      <c r="R9" s="15" t="s">
        <v>15</v>
      </c>
    </row>
    <row r="10" spans="2:21">
      <c r="B10" s="16" t="s">
        <v>16</v>
      </c>
      <c r="C10" s="17">
        <v>2201621.0932250428</v>
      </c>
      <c r="D10" s="18">
        <v>4620938.885799027</v>
      </c>
      <c r="E10" s="18">
        <v>1976883</v>
      </c>
      <c r="F10" s="19">
        <v>4591572</v>
      </c>
      <c r="G10" s="17">
        <v>566339.22871705308</v>
      </c>
      <c r="H10" s="18">
        <v>1401963.5784100171</v>
      </c>
      <c r="I10" s="18">
        <v>614037</v>
      </c>
      <c r="J10" s="19">
        <v>1572371</v>
      </c>
      <c r="K10" s="17">
        <v>25249343.683832578</v>
      </c>
      <c r="L10" s="18">
        <v>52444234.965197638</v>
      </c>
      <c r="M10" s="18">
        <v>23044862</v>
      </c>
      <c r="N10" s="19">
        <v>47991710</v>
      </c>
      <c r="O10" s="17">
        <f>+C10+G10+K10</f>
        <v>28017304.005774673</v>
      </c>
      <c r="P10" s="18">
        <f t="shared" ref="P10:R12" si="0">+D10+H10+L10</f>
        <v>58467137.42940668</v>
      </c>
      <c r="Q10" s="18">
        <f t="shared" si="0"/>
        <v>25635782</v>
      </c>
      <c r="R10" s="19">
        <f t="shared" si="0"/>
        <v>54155653</v>
      </c>
    </row>
    <row r="11" spans="2:21">
      <c r="B11" s="20" t="s">
        <v>17</v>
      </c>
      <c r="C11" s="17">
        <v>630308.0936500231</v>
      </c>
      <c r="D11" s="18">
        <v>817532.51965002308</v>
      </c>
      <c r="E11" s="18">
        <v>292833</v>
      </c>
      <c r="F11" s="21">
        <v>715186</v>
      </c>
      <c r="G11" s="22">
        <v>65113.811639999985</v>
      </c>
      <c r="H11" s="23">
        <v>75767.509639999989</v>
      </c>
      <c r="I11" s="23">
        <v>32672</v>
      </c>
      <c r="J11" s="21">
        <v>52507</v>
      </c>
      <c r="K11" s="22">
        <v>286862.26085270004</v>
      </c>
      <c r="L11" s="23">
        <v>440084.25764339603</v>
      </c>
      <c r="M11" s="23">
        <v>349810</v>
      </c>
      <c r="N11" s="21">
        <v>663957</v>
      </c>
      <c r="O11" s="22">
        <f t="shared" ref="O11:O12" si="1">+C11+G11+K11</f>
        <v>982284.16614272306</v>
      </c>
      <c r="P11" s="23">
        <f t="shared" si="0"/>
        <v>1333384.2869334191</v>
      </c>
      <c r="Q11" s="23">
        <f t="shared" si="0"/>
        <v>675315</v>
      </c>
      <c r="R11" s="21">
        <f t="shared" si="0"/>
        <v>1431650</v>
      </c>
    </row>
    <row r="12" spans="2:21" ht="42.75" thickBot="1">
      <c r="B12" s="24" t="s">
        <v>18</v>
      </c>
      <c r="C12" s="17">
        <v>-281106.90443753323</v>
      </c>
      <c r="D12" s="25">
        <v>-65857.007724525276</v>
      </c>
      <c r="E12" s="18">
        <v>253586</v>
      </c>
      <c r="F12" s="26">
        <v>265286</v>
      </c>
      <c r="G12" s="27">
        <v>-29329.455959999992</v>
      </c>
      <c r="H12" s="25">
        <v>86410.206040000005</v>
      </c>
      <c r="I12" s="25">
        <v>146438</v>
      </c>
      <c r="J12" s="26">
        <v>288551</v>
      </c>
      <c r="K12" s="27">
        <v>-1070767.3659999999</v>
      </c>
      <c r="L12" s="25">
        <v>-2114326.2069999999</v>
      </c>
      <c r="M12" s="25">
        <v>-1315823</v>
      </c>
      <c r="N12" s="26">
        <v>-3557395</v>
      </c>
      <c r="O12" s="27">
        <f t="shared" si="1"/>
        <v>-1381203.7263975332</v>
      </c>
      <c r="P12" s="25">
        <f t="shared" si="0"/>
        <v>-2093773.0086845253</v>
      </c>
      <c r="Q12" s="25">
        <f t="shared" si="0"/>
        <v>-915799</v>
      </c>
      <c r="R12" s="26">
        <f t="shared" si="0"/>
        <v>-3003558</v>
      </c>
    </row>
    <row r="13" spans="2:21" s="32" customFormat="1" ht="21.75" thickBot="1">
      <c r="B13" s="28" t="s">
        <v>19</v>
      </c>
      <c r="C13" s="29">
        <f>SUM(C10:C12)</f>
        <v>2550822.2824375327</v>
      </c>
      <c r="D13" s="30">
        <f t="shared" ref="D13" si="2">SUM(D10:D12)</f>
        <v>5372614.3977245251</v>
      </c>
      <c r="E13" s="30">
        <f>SUM(E10:E12)</f>
        <v>2523302</v>
      </c>
      <c r="F13" s="31">
        <f t="shared" ref="F13" si="3">SUM(F10:F12)</f>
        <v>5572044</v>
      </c>
      <c r="G13" s="29">
        <f>SUM(G10:G12)</f>
        <v>602123.58439705311</v>
      </c>
      <c r="H13" s="30">
        <f t="shared" ref="H13" si="4">SUM(H10:H12)</f>
        <v>1564141.2940900172</v>
      </c>
      <c r="I13" s="30">
        <f>SUM(I10:I12)</f>
        <v>793147</v>
      </c>
      <c r="J13" s="31">
        <f t="shared" ref="J13" si="5">SUM(J10:J12)</f>
        <v>1913429</v>
      </c>
      <c r="K13" s="29">
        <f>SUM(K10:K12)</f>
        <v>24465438.578685276</v>
      </c>
      <c r="L13" s="30">
        <f t="shared" ref="L13" si="6">SUM(L10:L12)</f>
        <v>50769993.01584103</v>
      </c>
      <c r="M13" s="30">
        <f>SUM(M10:M12)</f>
        <v>22078849</v>
      </c>
      <c r="N13" s="31">
        <f t="shared" ref="N13:R13" si="7">SUM(N10:N12)</f>
        <v>45098272</v>
      </c>
      <c r="O13" s="29">
        <f t="shared" si="7"/>
        <v>27618384.445519865</v>
      </c>
      <c r="P13" s="30">
        <f t="shared" si="7"/>
        <v>57706748.707655579</v>
      </c>
      <c r="Q13" s="30">
        <f t="shared" si="7"/>
        <v>25395298</v>
      </c>
      <c r="R13" s="31">
        <f t="shared" si="7"/>
        <v>52583745</v>
      </c>
    </row>
    <row r="14" spans="2:21" ht="21.75" thickBot="1">
      <c r="B14" s="33" t="s">
        <v>20</v>
      </c>
      <c r="C14" s="34">
        <v>986289.67632942717</v>
      </c>
      <c r="D14" s="35">
        <v>1416090.7516214212</v>
      </c>
      <c r="E14" s="35">
        <v>798623</v>
      </c>
      <c r="F14" s="36">
        <v>1337784</v>
      </c>
      <c r="G14" s="34">
        <v>327919.73849999998</v>
      </c>
      <c r="H14" s="35">
        <v>516869.5135</v>
      </c>
      <c r="I14" s="35">
        <v>258597</v>
      </c>
      <c r="J14" s="36">
        <v>609633</v>
      </c>
      <c r="K14" s="34">
        <v>2054670.8906408378</v>
      </c>
      <c r="L14" s="35">
        <v>3669406.4011218958</v>
      </c>
      <c r="M14" s="35">
        <v>1865200</v>
      </c>
      <c r="N14" s="36">
        <v>3757163</v>
      </c>
      <c r="O14" s="34">
        <f t="shared" ref="O14:R14" si="8">+C14+G14+K14</f>
        <v>3368880.305470265</v>
      </c>
      <c r="P14" s="35">
        <f t="shared" si="8"/>
        <v>5602366.6662433166</v>
      </c>
      <c r="Q14" s="35">
        <f t="shared" si="8"/>
        <v>2922420</v>
      </c>
      <c r="R14" s="36">
        <f t="shared" si="8"/>
        <v>5704580</v>
      </c>
    </row>
    <row r="15" spans="2:21" s="32" customFormat="1" ht="21.75" thickBot="1">
      <c r="B15" s="28" t="s">
        <v>21</v>
      </c>
      <c r="C15" s="29">
        <f>C13-C14</f>
        <v>1564532.6061081055</v>
      </c>
      <c r="D15" s="30">
        <f t="shared" ref="D15" si="9">D13-D14</f>
        <v>3956523.6461031036</v>
      </c>
      <c r="E15" s="30">
        <f>E13-E14</f>
        <v>1724679</v>
      </c>
      <c r="F15" s="31">
        <f t="shared" ref="F15" si="10">F13-F14</f>
        <v>4234260</v>
      </c>
      <c r="G15" s="29">
        <f>G13-G14</f>
        <v>274203.84589705314</v>
      </c>
      <c r="H15" s="30">
        <f t="shared" ref="H15" si="11">H13-H14</f>
        <v>1047271.7805900172</v>
      </c>
      <c r="I15" s="30">
        <f>I13-I14</f>
        <v>534550</v>
      </c>
      <c r="J15" s="31">
        <f t="shared" ref="J15" si="12">J13-J14</f>
        <v>1303796</v>
      </c>
      <c r="K15" s="29">
        <f>K13-K14</f>
        <v>22410767.68804444</v>
      </c>
      <c r="L15" s="30">
        <f t="shared" ref="L15" si="13">L13-L14</f>
        <v>47100586.614719138</v>
      </c>
      <c r="M15" s="30">
        <f>M13-M14</f>
        <v>20213649</v>
      </c>
      <c r="N15" s="31">
        <f t="shared" ref="N15:R15" si="14">N13-N14</f>
        <v>41341109</v>
      </c>
      <c r="O15" s="29">
        <f t="shared" si="14"/>
        <v>24249504.140049599</v>
      </c>
      <c r="P15" s="30">
        <f t="shared" si="14"/>
        <v>52104382.041412264</v>
      </c>
      <c r="Q15" s="30">
        <f t="shared" si="14"/>
        <v>22472878</v>
      </c>
      <c r="R15" s="31">
        <f t="shared" si="14"/>
        <v>46879165</v>
      </c>
    </row>
    <row r="16" spans="2:21" ht="42.75" thickBot="1">
      <c r="B16" s="37" t="s">
        <v>22</v>
      </c>
      <c r="C16" s="34">
        <v>93832.95</v>
      </c>
      <c r="D16" s="35">
        <v>39153.43</v>
      </c>
      <c r="E16" s="35">
        <v>78377</v>
      </c>
      <c r="F16" s="36">
        <v>82161</v>
      </c>
      <c r="G16" s="34">
        <v>73815.754100000035</v>
      </c>
      <c r="H16" s="35">
        <v>-87507.741899999979</v>
      </c>
      <c r="I16" s="35">
        <v>-175309</v>
      </c>
      <c r="J16" s="36">
        <v>-111704</v>
      </c>
      <c r="K16" s="34">
        <v>94735.190999999992</v>
      </c>
      <c r="L16" s="35">
        <v>-43878.78</v>
      </c>
      <c r="M16" s="35">
        <v>-32373</v>
      </c>
      <c r="N16" s="36">
        <v>-17847</v>
      </c>
      <c r="O16" s="34">
        <f t="shared" ref="O16:R16" si="15">+C16+G16+K16</f>
        <v>262383.89510000002</v>
      </c>
      <c r="P16" s="35">
        <f t="shared" si="15"/>
        <v>-92233.09189999997</v>
      </c>
      <c r="Q16" s="35">
        <f t="shared" si="15"/>
        <v>-129305</v>
      </c>
      <c r="R16" s="36">
        <f t="shared" si="15"/>
        <v>-47390</v>
      </c>
    </row>
    <row r="17" spans="2:18" s="42" customFormat="1" ht="21.75" thickBot="1">
      <c r="B17" s="38" t="s">
        <v>23</v>
      </c>
      <c r="C17" s="39">
        <f>C15+C16</f>
        <v>1658365.5561081055</v>
      </c>
      <c r="D17" s="40">
        <f t="shared" ref="D17" si="16">D15+D16</f>
        <v>3995677.0761031038</v>
      </c>
      <c r="E17" s="40">
        <f>E15+E16</f>
        <v>1803056</v>
      </c>
      <c r="F17" s="41">
        <f t="shared" ref="F17" si="17">F15+F16</f>
        <v>4316421</v>
      </c>
      <c r="G17" s="39">
        <f>G15+G16</f>
        <v>348019.59999705316</v>
      </c>
      <c r="H17" s="40">
        <f t="shared" ref="H17" si="18">H15+H16</f>
        <v>959764.03869001719</v>
      </c>
      <c r="I17" s="40">
        <f>I15+I16</f>
        <v>359241</v>
      </c>
      <c r="J17" s="41">
        <f t="shared" ref="J17" si="19">J15+J16</f>
        <v>1192092</v>
      </c>
      <c r="K17" s="39">
        <f>K15+K16</f>
        <v>22505502.87904444</v>
      </c>
      <c r="L17" s="40">
        <f t="shared" ref="L17" si="20">L15+L16</f>
        <v>47056707.834719136</v>
      </c>
      <c r="M17" s="40">
        <f>M15+M16</f>
        <v>20181276</v>
      </c>
      <c r="N17" s="41">
        <f t="shared" ref="N17:R17" si="21">N15+N16</f>
        <v>41323262</v>
      </c>
      <c r="O17" s="39">
        <f t="shared" si="21"/>
        <v>24511888.0351496</v>
      </c>
      <c r="P17" s="40">
        <f t="shared" si="21"/>
        <v>52012148.949512266</v>
      </c>
      <c r="Q17" s="40">
        <f t="shared" si="21"/>
        <v>22343573</v>
      </c>
      <c r="R17" s="41">
        <f t="shared" si="21"/>
        <v>46831775</v>
      </c>
    </row>
    <row r="19" spans="2:18">
      <c r="B19" s="43" t="s">
        <v>24</v>
      </c>
      <c r="C19" s="43"/>
      <c r="D19" s="43"/>
      <c r="E19" s="43"/>
      <c r="F19" s="43"/>
    </row>
  </sheetData>
  <mergeCells count="10"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 PREM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2015-12-08T09:50:48Z</dcterms:created>
  <dcterms:modified xsi:type="dcterms:W3CDTF">2015-12-08T09:50:48Z</dcterms:modified>
</cp:coreProperties>
</file>