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rm 24" sheetId="1" r:id="rId1"/>
    <sheet name="Form 25" sheetId="3" r:id="rId2"/>
  </sheets>
  <calcPr calcId="124519"/>
</workbook>
</file>

<file path=xl/calcChain.xml><?xml version="1.0" encoding="utf-8"?>
<calcChain xmlns="http://schemas.openxmlformats.org/spreadsheetml/2006/main">
  <c r="P16" i="3"/>
  <c r="P17"/>
  <c r="P18"/>
  <c r="P15"/>
  <c r="P10"/>
  <c r="P11"/>
  <c r="P12"/>
  <c r="P14"/>
  <c r="P9"/>
  <c r="H19" i="1"/>
  <c r="G19"/>
  <c r="F19"/>
  <c r="E19"/>
  <c r="D19"/>
  <c r="I19" s="1"/>
  <c r="H18"/>
  <c r="G18"/>
  <c r="F18"/>
  <c r="E18"/>
  <c r="I18" s="1"/>
  <c r="D18"/>
</calcChain>
</file>

<file path=xl/sharedStrings.xml><?xml version="1.0" encoding="utf-8"?>
<sst xmlns="http://schemas.openxmlformats.org/spreadsheetml/2006/main" count="63" uniqueCount="48">
  <si>
    <t>PERIODIC DISCLOSURES</t>
  </si>
  <si>
    <t>FORM NL-24</t>
  </si>
  <si>
    <t xml:space="preserve"> Ageing of Claims</t>
  </si>
  <si>
    <t>Insurer:</t>
  </si>
  <si>
    <t>Date: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</si>
  <si>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</si>
  <si>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</si>
  <si>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</si>
  <si>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</si>
  <si>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</si>
  <si>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</si>
  <si>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</si>
  <si>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</si>
  <si>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</si>
  <si>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</si>
  <si>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</si>
  <si>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</si>
  <si>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</si>
  <si>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</si>
  <si>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</si>
  <si>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</si>
  <si>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</si>
  <si>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</si>
  <si>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</si>
  <si>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</si>
  <si>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</si>
  <si>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</si>
  <si>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Miscellaneous</t>
  </si>
  <si>
    <t>FORM NL-25</t>
  </si>
  <si>
    <t xml:space="preserve"> : Quarterly claims data for Non-Life</t>
  </si>
  <si>
    <t>No. of claims only</t>
  </si>
  <si>
    <t>Sl. No.</t>
  </si>
  <si>
    <t>Claims Experience</t>
  </si>
  <si>
    <t>Credit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</si>
  <si>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</si>
  <si>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</si>
  <si>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</si>
  <si>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</si>
  <si>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</si>
  <si>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</si>
  <si>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</si>
  <si>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</si>
  <si>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</si>
  <si>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</si>
  <si>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</si>
  <si>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Motor TP*</t>
  </si>
  <si>
    <t>National Insurance</t>
  </si>
  <si>
    <t>2nd Qtr 2010-11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</si>
</sst>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1"/>
      <name val="Calibri"/>
      <family val="2"/>
    </font>
    <font>
      <sz val="10"/>
      <name val="Calibri"/>
      <family val="2"/>
      <charset val="1"/>
    </font>
    <font>
      <b/>
      <sz val="13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3">
    <xf numFmtId="0" fontId="0" fillId="0" borderId="0" xfId="0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4" fillId="4" borderId="0" xfId="1" applyFill="1"/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4" fillId="0" borderId="0" xfId="1"/>
    <xf numFmtId="0" fontId="5" fillId="0" borderId="0" xfId="0" applyFont="1"/>
    <xf numFmtId="0" fontId="4" fillId="0" borderId="0" xfId="1" applyBorder="1" applyAlignment="1">
      <alignment vertical="center"/>
    </xf>
    <xf numFmtId="0" fontId="6" fillId="0" borderId="0" xfId="1" applyFont="1" applyBorder="1" applyAlignment="1">
      <alignment horizontal="left"/>
    </xf>
    <xf numFmtId="0" fontId="4" fillId="0" borderId="0" xfId="1" applyBorder="1"/>
    <xf numFmtId="0" fontId="6" fillId="0" borderId="0" xfId="1" applyFont="1" applyBorder="1" applyAlignment="1"/>
    <xf numFmtId="0" fontId="8" fillId="4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9" fillId="6" borderId="16" xfId="0" applyFont="1" applyFill="1" applyBorder="1" applyAlignment="1">
      <alignment vertical="top" wrapText="1"/>
    </xf>
    <xf numFmtId="0" fontId="0" fillId="0" borderId="0" xfId="0" applyBorder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5" fillId="0" borderId="17" xfId="0" applyFont="1" applyBorder="1"/>
    <xf numFmtId="0" fontId="1" fillId="0" borderId="0" xfId="2"/>
    <xf numFmtId="0" fontId="10" fillId="0" borderId="0" xfId="2" applyFont="1"/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vertical="center" wrapText="1"/>
    </xf>
    <xf numFmtId="0" fontId="1" fillId="5" borderId="21" xfId="2" applyFill="1" applyBorder="1" applyAlignment="1">
      <alignment horizontal="center"/>
    </xf>
    <xf numFmtId="0" fontId="1" fillId="5" borderId="23" xfId="2" applyFill="1" applyBorder="1" applyAlignment="1">
      <alignment horizontal="center"/>
    </xf>
    <xf numFmtId="0" fontId="1" fillId="5" borderId="1" xfId="2" applyFill="1" applyBorder="1"/>
    <xf numFmtId="0" fontId="1" fillId="5" borderId="24" xfId="2" applyFill="1" applyBorder="1" applyAlignment="1">
      <alignment horizontal="center"/>
    </xf>
    <xf numFmtId="0" fontId="1" fillId="0" borderId="1" xfId="2" applyBorder="1"/>
    <xf numFmtId="0" fontId="13" fillId="0" borderId="1" xfId="2" applyFont="1" applyFill="1" applyBorder="1" applyAlignment="1">
      <alignment wrapText="1"/>
    </xf>
    <xf numFmtId="0" fontId="1" fillId="5" borderId="22" xfId="2" applyFill="1" applyBorder="1" applyAlignment="1">
      <alignment wrapText="1"/>
    </xf>
    <xf numFmtId="0" fontId="1" fillId="5" borderId="1" xfId="2" applyFill="1" applyBorder="1" applyAlignment="1">
      <alignment wrapText="1"/>
    </xf>
    <xf numFmtId="0" fontId="0" fillId="5" borderId="25" xfId="2" applyFont="1" applyFill="1" applyBorder="1" applyAlignment="1">
      <alignment wrapText="1"/>
    </xf>
    <xf numFmtId="0" fontId="14" fillId="0" borderId="26" xfId="0" applyNumberFormat="1" applyFont="1" applyFill="1" applyBorder="1" applyAlignment="1" applyProtection="1"/>
    <xf numFmtId="0" fontId="14" fillId="0" borderId="26" xfId="0" applyFont="1" applyBorder="1" applyAlignment="1">
      <alignment horizontal="right"/>
    </xf>
    <xf numFmtId="2" fontId="14" fillId="0" borderId="26" xfId="0" applyNumberFormat="1" applyFont="1" applyBorder="1" applyAlignment="1">
      <alignment horizontal="right"/>
    </xf>
    <xf numFmtId="2" fontId="4" fillId="0" borderId="0" xfId="1" applyNumberFormat="1"/>
    <xf numFmtId="1" fontId="4" fillId="0" borderId="0" xfId="1" applyNumberFormat="1"/>
    <xf numFmtId="1" fontId="0" fillId="0" borderId="0" xfId="0" applyNumberFormat="1"/>
    <xf numFmtId="0" fontId="12" fillId="4" borderId="20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 applyProtection="1"/>
    <xf numFmtId="0" fontId="14" fillId="0" borderId="1" xfId="0" applyFont="1" applyBorder="1"/>
    <xf numFmtId="0" fontId="0" fillId="0" borderId="1" xfId="0" applyBorder="1"/>
    <xf numFmtId="2" fontId="14" fillId="0" borderId="26" xfId="0" applyNumberFormat="1" applyFont="1" applyFill="1" applyBorder="1" applyAlignment="1" applyProtection="1"/>
    <xf numFmtId="0" fontId="14" fillId="0" borderId="28" xfId="0" applyNumberFormat="1" applyFont="1" applyFill="1" applyBorder="1" applyAlignment="1" applyProtection="1"/>
    <xf numFmtId="0" fontId="2" fillId="2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6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1" fontId="15" fillId="0" borderId="0" xfId="1" applyNumberFormat="1" applyFont="1"/>
  </cellXfs>
  <cellStyles count="3">
    <cellStyle name="Normal" xfId="0" builtinId="0"/>
    <cellStyle name="Normal 2" xfId="2"/>
    <cellStyle name="Normal 2_Addtional IRDA Periodic disclosures v1 30Sep20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J26"/>
  <sheetViews>
    <sheetView tabSelected="1" workbookViewId="0">
      <selection activeCell="E8" sqref="E8"/>
    </sheetView>
  </sheetViews>
  <sheetFormatPr defaultRowHeight="15"/>
  <cols>
    <col min="1" max="1" width="9.140625" customWidth="1"/>
    <col min="2" max="2" width="18.5703125" customWidth="1"/>
    <col min="3" max="3" width="12.85546875" customWidth="1"/>
    <col min="4" max="4" width="13.28515625" customWidth="1"/>
    <col min="5" max="5" width="15.140625" customWidth="1"/>
    <col min="6" max="6" width="13.85546875" customWidth="1"/>
    <col min="7" max="7" width="14.42578125" customWidth="1"/>
    <col min="8" max="8" width="11.7109375" customWidth="1"/>
    <col min="9" max="9" width="10.5703125" customWidth="1"/>
    <col min="10" max="10" width="12.5703125" customWidth="1"/>
  </cols>
  <sheetData>
    <row r="3" spans="2:10" ht="20.25">
      <c r="B3" s="48" t="s">
        <v>0</v>
      </c>
      <c r="C3" s="48"/>
      <c r="D3" s="48"/>
      <c r="E3" s="48"/>
      <c r="F3" s="48"/>
      <c r="G3" s="48"/>
      <c r="H3" s="48"/>
      <c r="I3" s="48"/>
      <c r="J3" s="48"/>
    </row>
    <row r="4" spans="2:10" ht="15.75">
      <c r="B4" s="1" t="s">
        <v>1</v>
      </c>
      <c r="C4" s="2" t="s">
        <v>2</v>
      </c>
      <c r="D4" s="2"/>
      <c r="E4" s="2"/>
      <c r="F4" s="2"/>
      <c r="G4" s="2"/>
      <c r="H4" s="3"/>
      <c r="I4" s="3"/>
      <c r="J4" s="3"/>
    </row>
    <row r="5" spans="2:10">
      <c r="B5" s="4"/>
    </row>
    <row r="6" spans="2:10">
      <c r="B6" s="5" t="s">
        <v>3</v>
      </c>
      <c r="C6" s="6"/>
      <c r="D6" s="7"/>
      <c r="E6" s="8" t="s">
        <v>4</v>
      </c>
      <c r="F6" s="49"/>
      <c r="G6" s="50"/>
    </row>
    <row r="7" spans="2:10">
      <c r="B7" s="9"/>
      <c r="C7" s="7"/>
      <c r="D7" s="38"/>
      <c r="E7" s="38"/>
      <c r="F7" s="38"/>
      <c r="G7" s="38"/>
      <c r="H7" s="38"/>
      <c r="I7" s="38"/>
      <c r="J7" s="10"/>
    </row>
    <row r="8" spans="2:10" ht="17.25">
      <c r="B8" s="9"/>
      <c r="C8" s="7"/>
      <c r="D8" s="62" t="s">
        <v>47</v>
      </c>
      <c r="E8" s="39"/>
      <c r="F8" s="39"/>
      <c r="G8" s="39"/>
      <c r="H8" s="39"/>
      <c r="I8" s="7"/>
      <c r="J8" s="10"/>
    </row>
    <row r="9" spans="2:10" ht="15.75" thickBot="1">
      <c r="B9" s="9"/>
      <c r="C9" s="11"/>
      <c r="D9" s="11"/>
      <c r="E9" s="11"/>
      <c r="F9" s="11"/>
      <c r="G9" s="12" t="s">
        <v>5</v>
      </c>
      <c r="H9" s="11"/>
      <c r="I9" s="11"/>
      <c r="J9" s="11"/>
    </row>
    <row r="10" spans="2:10">
      <c r="B10" s="51" t="s">
        <v>6</v>
      </c>
      <c r="C10" s="52"/>
      <c r="D10" s="52"/>
      <c r="E10" s="52"/>
      <c r="F10" s="52"/>
      <c r="G10" s="52"/>
      <c r="H10" s="52"/>
      <c r="I10" s="52"/>
      <c r="J10" s="53"/>
    </row>
    <row r="11" spans="2:10" ht="15.75" thickBot="1">
      <c r="B11" s="54"/>
      <c r="C11" s="55"/>
      <c r="D11" s="55"/>
      <c r="E11" s="55"/>
      <c r="F11" s="55"/>
      <c r="G11" s="55"/>
      <c r="H11" s="55"/>
      <c r="I11" s="55"/>
      <c r="J11" s="56"/>
    </row>
    <row r="12" spans="2:10" ht="26.25" thickBot="1">
      <c r="B12" s="57" t="s">
        <v>7</v>
      </c>
      <c r="C12" s="13" t="s">
        <v>8</v>
      </c>
      <c r="D12" s="59" t="s">
        <v>9</v>
      </c>
      <c r="E12" s="60"/>
      <c r="F12" s="60"/>
      <c r="G12" s="60"/>
      <c r="H12" s="61"/>
      <c r="I12" s="14" t="s">
        <v>10</v>
      </c>
      <c r="J12" s="14" t="s">
        <v>11</v>
      </c>
    </row>
    <row r="13" spans="2:10">
      <c r="B13" s="58"/>
      <c r="C13" s="13"/>
      <c r="D13" s="13" t="s">
        <v>12</v>
      </c>
      <c r="E13" s="13" t="s">
        <v>13</v>
      </c>
      <c r="F13" s="13" t="s">
        <v>14</v>
      </c>
      <c r="G13" s="13" t="s">
        <v>15</v>
      </c>
      <c r="H13" s="13" t="s">
        <v>16</v>
      </c>
      <c r="I13" s="13"/>
      <c r="J13" s="13"/>
    </row>
    <row r="14" spans="2:10" ht="15.75" thickBot="1">
      <c r="B14" s="15">
        <v>1</v>
      </c>
      <c r="C14" s="16" t="s">
        <v>17</v>
      </c>
      <c r="D14" s="35">
        <v>240</v>
      </c>
      <c r="E14" s="35">
        <v>136</v>
      </c>
      <c r="F14" s="35">
        <v>113</v>
      </c>
      <c r="G14" s="35">
        <v>111</v>
      </c>
      <c r="H14" s="35">
        <v>114</v>
      </c>
      <c r="I14" s="35">
        <v>714</v>
      </c>
      <c r="J14" s="46">
        <v>5278.81</v>
      </c>
    </row>
    <row r="15" spans="2:10" ht="26.25" thickBot="1">
      <c r="B15" s="15">
        <v>2</v>
      </c>
      <c r="C15" s="16" t="s">
        <v>18</v>
      </c>
      <c r="D15" s="35">
        <v>1615</v>
      </c>
      <c r="E15" s="35">
        <v>255</v>
      </c>
      <c r="F15" s="35">
        <v>315</v>
      </c>
      <c r="G15" s="35">
        <v>100</v>
      </c>
      <c r="H15" s="35">
        <v>153</v>
      </c>
      <c r="I15" s="35">
        <v>2438</v>
      </c>
      <c r="J15" s="46">
        <v>1827.92</v>
      </c>
    </row>
    <row r="16" spans="2:10" ht="15.75" thickBot="1">
      <c r="B16" s="15">
        <v>3</v>
      </c>
      <c r="C16" s="16" t="s">
        <v>19</v>
      </c>
      <c r="D16" s="35">
        <v>10</v>
      </c>
      <c r="E16" s="35">
        <v>4</v>
      </c>
      <c r="F16" s="35">
        <v>5</v>
      </c>
      <c r="G16" s="35">
        <v>5</v>
      </c>
      <c r="H16" s="35">
        <v>10</v>
      </c>
      <c r="I16" s="35">
        <v>34</v>
      </c>
      <c r="J16" s="46">
        <v>322.75</v>
      </c>
    </row>
    <row r="17" spans="2:10" ht="15.75" thickBot="1">
      <c r="B17" s="15">
        <v>4</v>
      </c>
      <c r="C17" s="16" t="s">
        <v>20</v>
      </c>
      <c r="D17" s="35">
        <v>918</v>
      </c>
      <c r="E17" s="35">
        <v>453</v>
      </c>
      <c r="F17" s="35">
        <v>237</v>
      </c>
      <c r="G17" s="35">
        <v>132</v>
      </c>
      <c r="H17" s="35">
        <v>65</v>
      </c>
      <c r="I17" s="35">
        <v>1805</v>
      </c>
      <c r="J17" s="46">
        <v>1693.62</v>
      </c>
    </row>
    <row r="18" spans="2:10" ht="15.75" thickBot="1">
      <c r="B18" s="15">
        <v>5</v>
      </c>
      <c r="C18" s="16" t="s">
        <v>21</v>
      </c>
      <c r="D18" s="35">
        <f>24260+47333</f>
        <v>71593</v>
      </c>
      <c r="E18" s="35">
        <f>10877+21222</f>
        <v>32099</v>
      </c>
      <c r="F18" s="35">
        <f>5369+10475</f>
        <v>15844</v>
      </c>
      <c r="G18" s="35">
        <f>2250+4390</f>
        <v>6640</v>
      </c>
      <c r="H18" s="35">
        <f>1251+2441</f>
        <v>3692</v>
      </c>
      <c r="I18" s="35">
        <f>D18+E18+F18+G18+H18</f>
        <v>129868</v>
      </c>
      <c r="J18" s="46">
        <v>26774.720000000001</v>
      </c>
    </row>
    <row r="19" spans="2:10" ht="15.75" thickBot="1">
      <c r="B19" s="15">
        <v>6</v>
      </c>
      <c r="C19" s="16" t="s">
        <v>45</v>
      </c>
      <c r="D19" s="35">
        <f>3277+225</f>
        <v>3502</v>
      </c>
      <c r="E19" s="35">
        <f>404+28</f>
        <v>432</v>
      </c>
      <c r="F19" s="35">
        <f>710+49</f>
        <v>759</v>
      </c>
      <c r="G19" s="35">
        <f>1202+83</f>
        <v>1285</v>
      </c>
      <c r="H19" s="35">
        <f>9430+648</f>
        <v>10078</v>
      </c>
      <c r="I19" s="35">
        <f>D19+E19+F19+G19+H19</f>
        <v>16056</v>
      </c>
      <c r="J19" s="46">
        <v>25382.39</v>
      </c>
    </row>
    <row r="20" spans="2:10" ht="15.75" thickBot="1">
      <c r="B20" s="15">
        <v>7</v>
      </c>
      <c r="C20" s="16" t="s">
        <v>22</v>
      </c>
      <c r="D20" s="35">
        <v>60839</v>
      </c>
      <c r="E20" s="35">
        <v>4101</v>
      </c>
      <c r="F20" s="35">
        <v>3831</v>
      </c>
      <c r="G20" s="35">
        <v>212</v>
      </c>
      <c r="H20" s="35">
        <v>113</v>
      </c>
      <c r="I20" s="35">
        <v>69096</v>
      </c>
      <c r="J20" s="46">
        <v>25875.06</v>
      </c>
    </row>
    <row r="21" spans="2:10" ht="26.25" thickBot="1">
      <c r="B21" s="15">
        <v>8</v>
      </c>
      <c r="C21" s="16" t="s">
        <v>23</v>
      </c>
      <c r="D21" s="35">
        <v>27</v>
      </c>
      <c r="E21" s="35">
        <v>1</v>
      </c>
      <c r="F21" s="35">
        <v>1</v>
      </c>
      <c r="G21" s="35">
        <v>0</v>
      </c>
      <c r="H21" s="35">
        <v>0</v>
      </c>
      <c r="I21" s="35">
        <v>29</v>
      </c>
      <c r="J21" s="46">
        <v>44.23366</v>
      </c>
    </row>
    <row r="22" spans="2:10" ht="26.25" thickBot="1">
      <c r="B22" s="15">
        <v>9</v>
      </c>
      <c r="C22" s="16" t="s">
        <v>24</v>
      </c>
      <c r="D22" s="35">
        <v>1227</v>
      </c>
      <c r="E22" s="35">
        <v>429</v>
      </c>
      <c r="F22" s="35">
        <v>320</v>
      </c>
      <c r="G22" s="35">
        <v>120</v>
      </c>
      <c r="H22" s="35">
        <v>86</v>
      </c>
      <c r="I22" s="35">
        <v>2182</v>
      </c>
      <c r="J22" s="46">
        <v>2496.9899999999998</v>
      </c>
    </row>
    <row r="23" spans="2:10" ht="15.75" thickBot="1">
      <c r="B23" s="15">
        <v>10</v>
      </c>
      <c r="C23" s="16" t="s">
        <v>25</v>
      </c>
      <c r="D23" s="35">
        <v>1</v>
      </c>
      <c r="E23" s="35">
        <v>0</v>
      </c>
      <c r="F23" s="35">
        <v>0</v>
      </c>
      <c r="G23" s="35">
        <v>0</v>
      </c>
      <c r="H23" s="35">
        <v>0</v>
      </c>
      <c r="I23" s="35">
        <v>1</v>
      </c>
      <c r="J23" s="46">
        <v>39.340000000000003</v>
      </c>
    </row>
    <row r="24" spans="2:10" ht="15.75" thickBot="1">
      <c r="B24" s="15">
        <v>11</v>
      </c>
      <c r="C24" s="16" t="s">
        <v>26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2:10" ht="26.25" thickBot="1">
      <c r="B25" s="15">
        <v>12</v>
      </c>
      <c r="C25" s="16" t="s">
        <v>27</v>
      </c>
      <c r="D25" s="35">
        <v>6284</v>
      </c>
      <c r="E25" s="35">
        <v>1814</v>
      </c>
      <c r="F25" s="35">
        <v>869</v>
      </c>
      <c r="G25" s="35">
        <v>492</v>
      </c>
      <c r="H25" s="35">
        <v>706</v>
      </c>
      <c r="I25" s="35">
        <v>10165</v>
      </c>
      <c r="J25" s="46">
        <v>4647.33</v>
      </c>
    </row>
    <row r="26" spans="2:10">
      <c r="D26" s="40"/>
      <c r="E26" s="40"/>
      <c r="F26" s="40"/>
      <c r="G26" s="40"/>
      <c r="H26" s="40"/>
    </row>
  </sheetData>
  <mergeCells count="5">
    <mergeCell ref="B3:J3"/>
    <mergeCell ref="F6:G6"/>
    <mergeCell ref="B10:J11"/>
    <mergeCell ref="B12:B13"/>
    <mergeCell ref="D12:H12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8"/>
  <sheetViews>
    <sheetView workbookViewId="0">
      <selection sqref="A1:XFD1048576"/>
    </sheetView>
  </sheetViews>
  <sheetFormatPr defaultRowHeight="15"/>
  <cols>
    <col min="1" max="1" width="18.28515625" customWidth="1"/>
    <col min="2" max="2" width="17.28515625" customWidth="1"/>
    <col min="3" max="15" width="7.140625" customWidth="1"/>
  </cols>
  <sheetData>
    <row r="2" spans="1:16" ht="2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7"/>
    </row>
    <row r="3" spans="1:16" ht="15.75">
      <c r="A3" s="2" t="s">
        <v>28</v>
      </c>
      <c r="B3" s="2" t="s">
        <v>29</v>
      </c>
      <c r="C3" s="2"/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7"/>
    </row>
    <row r="5" spans="1:16">
      <c r="A5" s="8" t="s">
        <v>3</v>
      </c>
      <c r="B5" s="20" t="s">
        <v>46</v>
      </c>
      <c r="C5" s="8" t="s">
        <v>4</v>
      </c>
      <c r="D5" s="20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15.75" thickBot="1">
      <c r="A7" s="22"/>
      <c r="B7" s="21"/>
      <c r="C7" s="22" t="s">
        <v>30</v>
      </c>
      <c r="D7" s="22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ht="24.75" thickBot="1">
      <c r="A8" s="23" t="s">
        <v>31</v>
      </c>
      <c r="B8" s="24" t="s">
        <v>32</v>
      </c>
      <c r="C8" s="41" t="s">
        <v>17</v>
      </c>
      <c r="D8" s="25" t="s">
        <v>18</v>
      </c>
      <c r="E8" s="25" t="s">
        <v>19</v>
      </c>
      <c r="F8" s="25" t="s">
        <v>20</v>
      </c>
      <c r="G8" s="25" t="s">
        <v>21</v>
      </c>
      <c r="H8" s="25" t="s">
        <v>45</v>
      </c>
      <c r="I8" s="25" t="s">
        <v>22</v>
      </c>
      <c r="J8" s="25" t="s">
        <v>23</v>
      </c>
      <c r="K8" s="25" t="s">
        <v>24</v>
      </c>
      <c r="L8" s="25" t="s">
        <v>25</v>
      </c>
      <c r="M8" s="25" t="s">
        <v>26</v>
      </c>
      <c r="N8" s="25" t="s">
        <v>33</v>
      </c>
      <c r="O8" s="42" t="s">
        <v>27</v>
      </c>
      <c r="P8" s="42" t="s">
        <v>34</v>
      </c>
    </row>
    <row r="9" spans="1:16" ht="48" customHeight="1">
      <c r="A9" s="26">
        <v>1</v>
      </c>
      <c r="B9" s="32" t="s">
        <v>35</v>
      </c>
      <c r="C9" s="43">
        <v>2916</v>
      </c>
      <c r="D9" s="43">
        <v>2384</v>
      </c>
      <c r="E9" s="43">
        <v>140</v>
      </c>
      <c r="F9" s="43">
        <v>3014</v>
      </c>
      <c r="G9" s="35">
        <v>108743</v>
      </c>
      <c r="H9" s="35">
        <v>219287</v>
      </c>
      <c r="I9" s="43">
        <v>24004</v>
      </c>
      <c r="J9" s="43">
        <v>18</v>
      </c>
      <c r="K9" s="43">
        <v>3320</v>
      </c>
      <c r="L9" s="43">
        <v>33</v>
      </c>
      <c r="M9" s="44">
        <v>0</v>
      </c>
      <c r="N9" s="28"/>
      <c r="O9" s="43">
        <v>25104</v>
      </c>
      <c r="P9" s="28">
        <f>SUM(C9:O9)</f>
        <v>388963</v>
      </c>
    </row>
    <row r="10" spans="1:16" ht="28.5" customHeight="1">
      <c r="A10" s="27">
        <v>2</v>
      </c>
      <c r="B10" s="33" t="s">
        <v>36</v>
      </c>
      <c r="C10" s="43">
        <v>1656</v>
      </c>
      <c r="D10" s="43">
        <v>3009</v>
      </c>
      <c r="E10" s="43">
        <v>44</v>
      </c>
      <c r="F10" s="43">
        <v>2725</v>
      </c>
      <c r="G10" s="35">
        <v>132708</v>
      </c>
      <c r="H10" s="35">
        <v>20781</v>
      </c>
      <c r="I10" s="43">
        <v>85412</v>
      </c>
      <c r="J10" s="43">
        <v>32</v>
      </c>
      <c r="K10" s="43">
        <v>3025</v>
      </c>
      <c r="L10" s="43">
        <v>5</v>
      </c>
      <c r="M10" s="44">
        <v>0</v>
      </c>
      <c r="N10" s="28"/>
      <c r="O10" s="43">
        <v>13456</v>
      </c>
      <c r="P10" s="28">
        <f t="shared" ref="P10:P12" si="0">SUM(C10:O10)</f>
        <v>262853</v>
      </c>
    </row>
    <row r="11" spans="1:16" ht="30" customHeight="1">
      <c r="A11" s="27">
        <v>3</v>
      </c>
      <c r="B11" s="33" t="s">
        <v>37</v>
      </c>
      <c r="C11" s="43">
        <v>714</v>
      </c>
      <c r="D11" s="43">
        <v>2438</v>
      </c>
      <c r="E11" s="43">
        <v>34</v>
      </c>
      <c r="F11" s="43">
        <v>1805</v>
      </c>
      <c r="G11" s="35">
        <v>129868</v>
      </c>
      <c r="H11" s="35">
        <v>16056</v>
      </c>
      <c r="I11" s="43">
        <v>69096</v>
      </c>
      <c r="J11" s="43">
        <v>29</v>
      </c>
      <c r="K11" s="43">
        <v>2182</v>
      </c>
      <c r="L11" s="43">
        <v>1</v>
      </c>
      <c r="M11" s="44">
        <v>0</v>
      </c>
      <c r="N11" s="28"/>
      <c r="O11" s="43">
        <v>10165</v>
      </c>
      <c r="P11" s="28">
        <f t="shared" si="0"/>
        <v>232388</v>
      </c>
    </row>
    <row r="12" spans="1:16" ht="28.5" customHeight="1">
      <c r="A12" s="27">
        <v>4</v>
      </c>
      <c r="B12" s="33" t="s">
        <v>38</v>
      </c>
      <c r="C12" s="43">
        <v>521</v>
      </c>
      <c r="D12" s="43">
        <v>569</v>
      </c>
      <c r="E12" s="43">
        <v>17</v>
      </c>
      <c r="F12" s="43">
        <v>639</v>
      </c>
      <c r="G12" s="35">
        <v>5652</v>
      </c>
      <c r="H12" s="35">
        <v>4006</v>
      </c>
      <c r="I12" s="43">
        <v>16689</v>
      </c>
      <c r="J12" s="43">
        <v>7</v>
      </c>
      <c r="K12" s="43">
        <v>635</v>
      </c>
      <c r="L12" s="43">
        <v>3</v>
      </c>
      <c r="M12" s="44">
        <v>0</v>
      </c>
      <c r="N12" s="28"/>
      <c r="O12" s="43">
        <v>2802</v>
      </c>
      <c r="P12" s="28">
        <f t="shared" si="0"/>
        <v>31540</v>
      </c>
    </row>
    <row r="13" spans="1:16" ht="30" customHeight="1">
      <c r="A13" s="27">
        <v>5</v>
      </c>
      <c r="B13" s="33" t="s">
        <v>39</v>
      </c>
      <c r="C13" s="45"/>
      <c r="D13" s="45"/>
      <c r="E13" s="45"/>
      <c r="F13" s="45"/>
      <c r="I13" s="45"/>
      <c r="J13" s="45"/>
      <c r="K13" s="45"/>
      <c r="L13" s="45"/>
      <c r="M13" s="45"/>
      <c r="N13" s="45"/>
      <c r="O13" s="45"/>
      <c r="P13" s="45"/>
    </row>
    <row r="14" spans="1:16" ht="30" customHeight="1">
      <c r="A14" s="29">
        <v>6</v>
      </c>
      <c r="B14" s="34" t="s">
        <v>40</v>
      </c>
      <c r="C14" s="43">
        <v>3337</v>
      </c>
      <c r="D14" s="43">
        <v>2386</v>
      </c>
      <c r="E14" s="43">
        <v>133</v>
      </c>
      <c r="F14" s="43">
        <v>3295</v>
      </c>
      <c r="G14" s="35">
        <v>105931</v>
      </c>
      <c r="H14" s="35">
        <v>220006</v>
      </c>
      <c r="I14" s="43">
        <v>23631</v>
      </c>
      <c r="J14" s="43">
        <v>14</v>
      </c>
      <c r="K14" s="43">
        <v>3528</v>
      </c>
      <c r="L14" s="43">
        <v>34</v>
      </c>
      <c r="M14" s="44">
        <v>0</v>
      </c>
      <c r="N14" s="28"/>
      <c r="O14" s="43">
        <v>25593</v>
      </c>
      <c r="P14" s="28">
        <f>SUM(C14:O14)</f>
        <v>387888</v>
      </c>
    </row>
    <row r="15" spans="1:16" ht="30">
      <c r="A15" s="30"/>
      <c r="B15" s="31" t="s">
        <v>41</v>
      </c>
      <c r="C15" s="30">
        <v>1457</v>
      </c>
      <c r="D15" s="30">
        <v>1153</v>
      </c>
      <c r="E15" s="30">
        <v>27</v>
      </c>
      <c r="F15" s="30">
        <v>1724</v>
      </c>
      <c r="G15" s="30">
        <v>71532</v>
      </c>
      <c r="H15" s="30">
        <v>13379</v>
      </c>
      <c r="I15" s="30">
        <v>13438</v>
      </c>
      <c r="J15" s="30">
        <v>3</v>
      </c>
      <c r="K15" s="30">
        <v>1824</v>
      </c>
      <c r="L15" s="30">
        <v>4</v>
      </c>
      <c r="M15" s="30">
        <v>0</v>
      </c>
      <c r="N15" s="30"/>
      <c r="O15" s="30">
        <v>6889</v>
      </c>
      <c r="P15" s="30">
        <f>SUM(C15:O15)</f>
        <v>111430</v>
      </c>
    </row>
    <row r="16" spans="1:16" ht="30" customHeight="1">
      <c r="A16" s="30"/>
      <c r="B16" s="31" t="s">
        <v>42</v>
      </c>
      <c r="C16" s="35">
        <v>627</v>
      </c>
      <c r="D16" s="35">
        <v>511</v>
      </c>
      <c r="E16" s="35">
        <v>22</v>
      </c>
      <c r="F16" s="35">
        <v>618</v>
      </c>
      <c r="G16" s="35">
        <v>15910</v>
      </c>
      <c r="H16" s="35">
        <v>10442</v>
      </c>
      <c r="I16" s="35">
        <v>7572</v>
      </c>
      <c r="J16" s="35">
        <v>4</v>
      </c>
      <c r="K16" s="35">
        <v>650</v>
      </c>
      <c r="L16" s="35">
        <v>4</v>
      </c>
      <c r="M16" s="30">
        <v>0</v>
      </c>
      <c r="N16" s="30"/>
      <c r="O16" s="35">
        <v>2525</v>
      </c>
      <c r="P16" s="30">
        <f t="shared" ref="P16:P18" si="1">SUM(C16:O16)</f>
        <v>38885</v>
      </c>
    </row>
    <row r="17" spans="1:16" ht="20.25" customHeight="1">
      <c r="A17" s="30"/>
      <c r="B17" s="31" t="s">
        <v>43</v>
      </c>
      <c r="C17" s="35">
        <v>528</v>
      </c>
      <c r="D17" s="35">
        <v>320</v>
      </c>
      <c r="E17" s="35">
        <v>12</v>
      </c>
      <c r="F17" s="35">
        <v>425</v>
      </c>
      <c r="G17" s="35">
        <v>10540</v>
      </c>
      <c r="H17" s="35">
        <v>18593</v>
      </c>
      <c r="I17" s="35">
        <v>1055</v>
      </c>
      <c r="J17" s="35">
        <v>0</v>
      </c>
      <c r="K17" s="35">
        <v>435</v>
      </c>
      <c r="L17" s="35">
        <v>6</v>
      </c>
      <c r="M17" s="30">
        <v>0</v>
      </c>
      <c r="N17" s="30"/>
      <c r="O17" s="35">
        <v>2576</v>
      </c>
      <c r="P17" s="30">
        <f t="shared" si="1"/>
        <v>34490</v>
      </c>
    </row>
    <row r="18" spans="1:16" ht="17.25" customHeight="1">
      <c r="A18" s="30"/>
      <c r="B18" s="31" t="s">
        <v>44</v>
      </c>
      <c r="C18" s="35">
        <v>725</v>
      </c>
      <c r="D18" s="35">
        <v>402</v>
      </c>
      <c r="E18" s="35">
        <v>72</v>
      </c>
      <c r="F18" s="35">
        <v>528</v>
      </c>
      <c r="G18" s="35">
        <v>7949</v>
      </c>
      <c r="H18" s="47">
        <v>177592</v>
      </c>
      <c r="I18" s="35">
        <v>1566</v>
      </c>
      <c r="J18" s="35">
        <v>7</v>
      </c>
      <c r="K18" s="35">
        <v>619</v>
      </c>
      <c r="L18" s="35">
        <v>20</v>
      </c>
      <c r="M18" s="30">
        <v>0</v>
      </c>
      <c r="N18" s="30"/>
      <c r="O18" s="35">
        <v>13603</v>
      </c>
      <c r="P18" s="30">
        <f t="shared" si="1"/>
        <v>203083</v>
      </c>
    </row>
  </sheetData>
  <mergeCells count="1">
    <mergeCell ref="A2:O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24</vt:lpstr>
      <vt:lpstr>Form 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2011-02-02T12:05:52Z</dcterms:modified>
</cp:coreProperties>
</file>