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5 CLAIMS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R16" i="1"/>
  <c r="P16"/>
  <c r="M16"/>
  <c r="K16"/>
  <c r="I16"/>
  <c r="G16"/>
  <c r="E16"/>
  <c r="Q16" s="1"/>
  <c r="C16"/>
  <c r="O16" s="1"/>
  <c r="R15"/>
  <c r="P15"/>
  <c r="M15"/>
  <c r="K15"/>
  <c r="I15"/>
  <c r="G15"/>
  <c r="E15"/>
  <c r="Q15" s="1"/>
  <c r="C15"/>
  <c r="O15" s="1"/>
  <c r="N14"/>
  <c r="M14" s="1"/>
  <c r="L14"/>
  <c r="K14" s="1"/>
  <c r="J14"/>
  <c r="I14" s="1"/>
  <c r="H14"/>
  <c r="G14" s="1"/>
  <c r="F14"/>
  <c r="E14" s="1"/>
  <c r="D14"/>
  <c r="C14" s="1"/>
  <c r="R13"/>
  <c r="P13"/>
  <c r="M13"/>
  <c r="K13"/>
  <c r="I13"/>
  <c r="G13"/>
  <c r="E13"/>
  <c r="Q13" s="1"/>
  <c r="C13"/>
  <c r="O13" s="1"/>
  <c r="R12"/>
  <c r="P12"/>
  <c r="M12"/>
  <c r="K12"/>
  <c r="I12"/>
  <c r="G12"/>
  <c r="E12"/>
  <c r="Q12" s="1"/>
  <c r="C12"/>
  <c r="O12" s="1"/>
  <c r="R11"/>
  <c r="R14" s="1"/>
  <c r="R17" s="1"/>
  <c r="P11"/>
  <c r="P14" s="1"/>
  <c r="P17" s="1"/>
  <c r="M11"/>
  <c r="K11"/>
  <c r="I11"/>
  <c r="G11"/>
  <c r="E11"/>
  <c r="Q11" s="1"/>
  <c r="Q14" s="1"/>
  <c r="Q17" s="1"/>
  <c r="C11"/>
  <c r="O11" s="1"/>
  <c r="O14" s="1"/>
  <c r="O17" s="1"/>
  <c r="R9"/>
  <c r="Q9"/>
  <c r="P9"/>
  <c r="O9"/>
  <c r="N9"/>
  <c r="M9"/>
  <c r="L9"/>
  <c r="K9"/>
  <c r="J9"/>
  <c r="I9"/>
  <c r="H9"/>
  <c r="G9"/>
  <c r="F9"/>
  <c r="E9"/>
  <c r="D9"/>
  <c r="C9"/>
  <c r="B6"/>
  <c r="B2"/>
  <c r="F17" l="1"/>
  <c r="E17" s="1"/>
  <c r="J17"/>
  <c r="I17" s="1"/>
  <c r="N17"/>
  <c r="M17" s="1"/>
  <c r="D17"/>
  <c r="C17" s="1"/>
  <c r="H17"/>
  <c r="G17" s="1"/>
  <c r="L17"/>
  <c r="K17" s="1"/>
</calcChain>
</file>

<file path=xl/sharedStrings.xml><?xml version="1.0" encoding="utf-8"?>
<sst xmlns="http://schemas.openxmlformats.org/spreadsheetml/2006/main" count="22" uniqueCount="19">
  <si>
    <t>NATIONAL INSURANCE COMPANY LIMITED</t>
  </si>
  <si>
    <t>CIN: U10200WB1906GOI001713</t>
  </si>
  <si>
    <t>FORM NL-5 CLAIMS SCHEDULE</t>
  </si>
  <si>
    <t>GO TO INDEX</t>
  </si>
  <si>
    <t>(IN Rs. '000)</t>
  </si>
  <si>
    <t>PARTICULARS</t>
  </si>
  <si>
    <t>FIRE BUSINESS</t>
  </si>
  <si>
    <t>MARINE BUSINESS</t>
  </si>
  <si>
    <t>MISCELLANEOUS BUSINESS</t>
  </si>
  <si>
    <t>TOTAL BUSINESS</t>
  </si>
  <si>
    <t>CLAIMS PAID</t>
  </si>
  <si>
    <t>Direct claims</t>
  </si>
  <si>
    <t>Add - Claims Outstanding at the end of the year</t>
  </si>
  <si>
    <t>Less - Claims Outstanding at the beginning of the year</t>
  </si>
  <si>
    <t>GROSS INCURRED CLAIMS</t>
  </si>
  <si>
    <t>Add - Re-insurance accepted to direct claims *</t>
  </si>
  <si>
    <t>Less - Re-insurance Ceded to claims paid *</t>
  </si>
  <si>
    <t>TOTAL CLAIMS INCURRED</t>
  </si>
  <si>
    <t>* Includes reinsurance accepted / ceded to Claims Outstanding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</si>
</sst>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0" borderId="5" xfId="0" applyFont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2" fillId="0" borderId="5" xfId="0" applyFont="1" applyBorder="1"/>
    <xf numFmtId="1" fontId="2" fillId="0" borderId="11" xfId="0" applyNumberFormat="1" applyFont="1" applyFill="1" applyBorder="1"/>
    <xf numFmtId="1" fontId="2" fillId="0" borderId="10" xfId="0" applyNumberFormat="1" applyFont="1" applyFill="1" applyBorder="1"/>
    <xf numFmtId="1" fontId="2" fillId="0" borderId="9" xfId="0" applyNumberFormat="1" applyFont="1" applyFill="1" applyBorder="1"/>
    <xf numFmtId="1" fontId="6" fillId="0" borderId="11" xfId="0" applyNumberFormat="1" applyFont="1" applyFill="1" applyBorder="1"/>
    <xf numFmtId="1" fontId="6" fillId="0" borderId="10" xfId="0" applyNumberFormat="1" applyFont="1" applyFill="1" applyBorder="1"/>
    <xf numFmtId="1" fontId="6" fillId="0" borderId="9" xfId="0" applyNumberFormat="1" applyFont="1" applyFill="1" applyBorder="1"/>
    <xf numFmtId="0" fontId="6" fillId="0" borderId="0" xfId="0" applyFont="1"/>
    <xf numFmtId="0" fontId="6" fillId="0" borderId="12" xfId="0" applyFont="1" applyFill="1" applyBorder="1"/>
    <xf numFmtId="1" fontId="6" fillId="0" borderId="8" xfId="0" applyNumberFormat="1" applyFont="1" applyFill="1" applyBorder="1"/>
    <xf numFmtId="1" fontId="6" fillId="0" borderId="7" xfId="0" applyNumberFormat="1" applyFont="1" applyFill="1" applyBorder="1"/>
    <xf numFmtId="1" fontId="6" fillId="0" borderId="6" xfId="0" applyNumberFormat="1" applyFont="1" applyFill="1" applyBorder="1"/>
    <xf numFmtId="0" fontId="6" fillId="0" borderId="0" xfId="0" applyFont="1" applyFill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30.06.2016</v>
          </cell>
          <cell r="D1" t="str">
            <v>30 June 2016</v>
          </cell>
          <cell r="E1" t="str">
            <v>30.06.2015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6">
    <tabColor rgb="FF00B050"/>
  </sheetPr>
  <dimension ref="A1:U19"/>
  <sheetViews>
    <sheetView showGridLines="0" showZeros="0" tabSelected="1" workbookViewId="0">
      <selection activeCell="I17" sqref="I17"/>
    </sheetView>
  </sheetViews>
  <sheetFormatPr defaultColWidth="0" defaultRowHeight="21" customHeight="1" zeroHeight="1"/>
  <cols>
    <col min="1" max="1" width="5.140625" style="2" customWidth="1"/>
    <col min="2" max="2" width="57" style="2" customWidth="1"/>
    <col min="3" max="18" width="17.7109375" style="2" customWidth="1"/>
    <col min="19" max="19" width="3" style="2" customWidth="1"/>
    <col min="20" max="20" width="2.85546875" style="2" customWidth="1"/>
    <col min="21" max="21" width="16.7109375" style="2" bestFit="1" customWidth="1"/>
    <col min="22" max="16384" width="9.140625" style="2" hidden="1"/>
  </cols>
  <sheetData>
    <row r="1" spans="2:21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1">
      <c r="B2" s="3" t="str">
        <f>[1]INDEX!$A$4</f>
        <v>Registration No. 58 and Date of Renewal of Registration with IRDA - 07/04/2015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2:21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2:21"/>
    <row r="5" spans="2:21" ht="22.5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U5" s="4" t="s">
        <v>3</v>
      </c>
    </row>
    <row r="6" spans="2:21">
      <c r="B6" s="3" t="str">
        <f>"Claims Incurred (Net) for the period ended " &amp; [1]INDEX!D1</f>
        <v>Claims Incurred (Net) for the period ended 30 June 2016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21" ht="21.75" thickBot="1">
      <c r="F7" s="5" t="s">
        <v>4</v>
      </c>
      <c r="J7" s="5" t="s">
        <v>4</v>
      </c>
      <c r="M7" s="2">
        <v>1000</v>
      </c>
      <c r="N7" s="5" t="s">
        <v>4</v>
      </c>
      <c r="R7" s="5" t="s">
        <v>4</v>
      </c>
    </row>
    <row r="8" spans="2:21">
      <c r="B8" s="6" t="s">
        <v>5</v>
      </c>
      <c r="C8" s="7" t="s">
        <v>6</v>
      </c>
      <c r="D8" s="8"/>
      <c r="E8" s="8"/>
      <c r="F8" s="9"/>
      <c r="G8" s="7" t="s">
        <v>7</v>
      </c>
      <c r="H8" s="8"/>
      <c r="I8" s="8"/>
      <c r="J8" s="9"/>
      <c r="K8" s="7" t="s">
        <v>8</v>
      </c>
      <c r="L8" s="8"/>
      <c r="M8" s="8"/>
      <c r="N8" s="9"/>
      <c r="O8" s="7" t="s">
        <v>9</v>
      </c>
      <c r="P8" s="8"/>
      <c r="Q8" s="8"/>
      <c r="R8" s="9"/>
    </row>
    <row r="9" spans="2:21" ht="63.75" thickBot="1">
      <c r="B9" s="10"/>
      <c r="C9" s="11" t="str">
        <f>"For the Quarter ended " &amp;[1]INDEX!$C$1</f>
        <v>For the Quarter ended 30.06.2016</v>
      </c>
      <c r="D9" s="12" t="str">
        <f>"Upto the Quarter ended " &amp;[1]INDEX!$C$1</f>
        <v>Upto the Quarter ended 30.06.2016</v>
      </c>
      <c r="E9" s="12" t="str">
        <f>"For the Quarter ended " &amp;[1]INDEX!$E$1</f>
        <v>For the Quarter ended 30.06.2015</v>
      </c>
      <c r="F9" s="13" t="str">
        <f>"Upto the Quarter ended " &amp;[1]INDEX!$E$1</f>
        <v>Upto the Quarter ended 30.06.2015</v>
      </c>
      <c r="G9" s="11" t="str">
        <f>"For the Quarter ended " &amp;[1]INDEX!$C$1</f>
        <v>For the Quarter ended 30.06.2016</v>
      </c>
      <c r="H9" s="12" t="str">
        <f>"Upto the Quarter ended " &amp;[1]INDEX!$C$1</f>
        <v>Upto the Quarter ended 30.06.2016</v>
      </c>
      <c r="I9" s="12" t="str">
        <f>"For the Quarter ended " &amp;[1]INDEX!$E$1</f>
        <v>For the Quarter ended 30.06.2015</v>
      </c>
      <c r="J9" s="13" t="str">
        <f>"Upto the Quarter ended " &amp;[1]INDEX!$E$1</f>
        <v>Upto the Quarter ended 30.06.2015</v>
      </c>
      <c r="K9" s="11" t="str">
        <f>"For the Quarter ended " &amp;[1]INDEX!$C$1</f>
        <v>For the Quarter ended 30.06.2016</v>
      </c>
      <c r="L9" s="12" t="str">
        <f>"Upto the Quarter ended " &amp;[1]INDEX!$C$1</f>
        <v>Upto the Quarter ended 30.06.2016</v>
      </c>
      <c r="M9" s="12" t="str">
        <f>"For the Quarter ended " &amp;[1]INDEX!$E$1</f>
        <v>For the Quarter ended 30.06.2015</v>
      </c>
      <c r="N9" s="13" t="str">
        <f>"Upto the Quarter ended " &amp;[1]INDEX!$E$1</f>
        <v>Upto the Quarter ended 30.06.2015</v>
      </c>
      <c r="O9" s="11" t="str">
        <f>"For the Quarter ended " &amp;[1]INDEX!$C$1</f>
        <v>For the Quarter ended 30.06.2016</v>
      </c>
      <c r="P9" s="12" t="str">
        <f>"Upto the Quarter ended " &amp;[1]INDEX!$C$1</f>
        <v>Upto the Quarter ended 30.06.2016</v>
      </c>
      <c r="Q9" s="12" t="str">
        <f>"For the Quarter ended " &amp;[1]INDEX!$E$1</f>
        <v>For the Quarter ended 30.06.2015</v>
      </c>
      <c r="R9" s="13" t="str">
        <f>"Upto the Quarter ended " &amp;[1]INDEX!$E$1</f>
        <v>Upto the Quarter ended 30.06.2015</v>
      </c>
    </row>
    <row r="10" spans="2:21">
      <c r="B10" s="14" t="s">
        <v>10</v>
      </c>
      <c r="C10" s="15"/>
      <c r="D10" s="16"/>
      <c r="E10" s="16"/>
      <c r="F10" s="17"/>
      <c r="G10" s="15"/>
      <c r="H10" s="16"/>
      <c r="I10" s="16"/>
      <c r="J10" s="17"/>
      <c r="K10" s="15"/>
      <c r="L10" s="16"/>
      <c r="M10" s="16"/>
      <c r="N10" s="17"/>
      <c r="O10" s="15"/>
      <c r="P10" s="16"/>
      <c r="Q10" s="16"/>
      <c r="R10" s="17"/>
    </row>
    <row r="11" spans="2:21">
      <c r="B11" s="18" t="s">
        <v>11</v>
      </c>
      <c r="C11" s="19">
        <f>D11</f>
        <v>988180.99199999997</v>
      </c>
      <c r="D11" s="19">
        <v>988180.99199999997</v>
      </c>
      <c r="E11" s="19">
        <f>F11</f>
        <v>1087304.338</v>
      </c>
      <c r="F11" s="19">
        <v>1087304.338</v>
      </c>
      <c r="G11" s="20">
        <f>H11</f>
        <v>320455.40600000002</v>
      </c>
      <c r="H11" s="20">
        <v>320455.40600000002</v>
      </c>
      <c r="I11" s="19">
        <f>J11</f>
        <v>262000.22200000001</v>
      </c>
      <c r="J11" s="19">
        <v>262000.22200000001</v>
      </c>
      <c r="K11" s="20">
        <f>L11</f>
        <v>19904121.965</v>
      </c>
      <c r="L11" s="20">
        <v>19904121.965</v>
      </c>
      <c r="M11" s="19">
        <f>N11</f>
        <v>17056458.101</v>
      </c>
      <c r="N11" s="19">
        <v>17056458.101</v>
      </c>
      <c r="O11" s="21">
        <f t="shared" ref="O11:R13" si="0">+C11+G11+K11</f>
        <v>21212758.362999998</v>
      </c>
      <c r="P11" s="20">
        <f t="shared" si="0"/>
        <v>21212758.362999998</v>
      </c>
      <c r="Q11" s="20">
        <f t="shared" si="0"/>
        <v>18405762.660999998</v>
      </c>
      <c r="R11" s="19">
        <f t="shared" si="0"/>
        <v>18405762.660999998</v>
      </c>
    </row>
    <row r="12" spans="2:21">
      <c r="B12" s="18" t="s">
        <v>12</v>
      </c>
      <c r="C12" s="19">
        <f t="shared" ref="C12:C17" si="1">D12</f>
        <v>19211057.535</v>
      </c>
      <c r="D12" s="19">
        <v>19211057.535</v>
      </c>
      <c r="E12" s="19">
        <f t="shared" ref="E12:E17" si="2">F12</f>
        <v>14575808.890000001</v>
      </c>
      <c r="F12" s="19">
        <v>14575808.890000001</v>
      </c>
      <c r="G12" s="20">
        <f t="shared" ref="G12:G17" si="3">H12</f>
        <v>2906471.2749999999</v>
      </c>
      <c r="H12" s="20">
        <v>2906471.2749999999</v>
      </c>
      <c r="I12" s="19">
        <f t="shared" ref="I12:I17" si="4">J12</f>
        <v>3097401.2540000002</v>
      </c>
      <c r="J12" s="19">
        <v>3097401.2540000002</v>
      </c>
      <c r="K12" s="20">
        <f t="shared" ref="K12:K17" si="5">L12</f>
        <v>94041279.001000002</v>
      </c>
      <c r="L12" s="20">
        <v>94041279.001000002</v>
      </c>
      <c r="M12" s="19">
        <f t="shared" ref="M12:M17" si="6">N12</f>
        <v>82291884.799999997</v>
      </c>
      <c r="N12" s="19">
        <v>82291884.799999997</v>
      </c>
      <c r="O12" s="21">
        <f t="shared" si="0"/>
        <v>116158807.811</v>
      </c>
      <c r="P12" s="20">
        <f t="shared" si="0"/>
        <v>116158807.811</v>
      </c>
      <c r="Q12" s="20">
        <f t="shared" si="0"/>
        <v>99965094.944000006</v>
      </c>
      <c r="R12" s="19">
        <f t="shared" si="0"/>
        <v>99965094.944000006</v>
      </c>
    </row>
    <row r="13" spans="2:21">
      <c r="B13" s="18" t="s">
        <v>13</v>
      </c>
      <c r="C13" s="19">
        <f t="shared" si="1"/>
        <v>16233444.713</v>
      </c>
      <c r="D13" s="19">
        <v>16233444.713</v>
      </c>
      <c r="E13" s="19">
        <f t="shared" si="2"/>
        <v>13884574.015000001</v>
      </c>
      <c r="F13" s="19">
        <v>13884574.015000001</v>
      </c>
      <c r="G13" s="20">
        <f t="shared" si="3"/>
        <v>3169876.8990000002</v>
      </c>
      <c r="H13" s="20">
        <v>3169876.8990000002</v>
      </c>
      <c r="I13" s="19">
        <f t="shared" si="4"/>
        <v>3228557.5249999999</v>
      </c>
      <c r="J13" s="19">
        <v>3228557.5249999999</v>
      </c>
      <c r="K13" s="20">
        <f t="shared" si="5"/>
        <v>89896714.113000005</v>
      </c>
      <c r="L13" s="20">
        <v>89896714.113000005</v>
      </c>
      <c r="M13" s="19">
        <f t="shared" si="6"/>
        <v>79029294.760000005</v>
      </c>
      <c r="N13" s="19">
        <v>79029294.760000005</v>
      </c>
      <c r="O13" s="21">
        <f t="shared" si="0"/>
        <v>109300035.72500001</v>
      </c>
      <c r="P13" s="20">
        <f t="shared" si="0"/>
        <v>109300035.72500001</v>
      </c>
      <c r="Q13" s="20">
        <f t="shared" si="0"/>
        <v>96142426.300000012</v>
      </c>
      <c r="R13" s="19">
        <f t="shared" si="0"/>
        <v>96142426.300000012</v>
      </c>
    </row>
    <row r="14" spans="2:21" s="25" customFormat="1">
      <c r="B14" s="14" t="s">
        <v>14</v>
      </c>
      <c r="C14" s="22">
        <f t="shared" si="1"/>
        <v>3965793.8139999993</v>
      </c>
      <c r="D14" s="22">
        <f t="shared" ref="D14:R14" si="7">+D11+D12-D13</f>
        <v>3965793.8139999993</v>
      </c>
      <c r="E14" s="22">
        <f t="shared" si="2"/>
        <v>1778539.2129999995</v>
      </c>
      <c r="F14" s="22">
        <f>(+F11+F12-F13)</f>
        <v>1778539.2129999995</v>
      </c>
      <c r="G14" s="23">
        <f t="shared" si="3"/>
        <v>57049.781999999657</v>
      </c>
      <c r="H14" s="23">
        <f t="shared" ref="H14" si="8">+H11+H12-H13</f>
        <v>57049.781999999657</v>
      </c>
      <c r="I14" s="22">
        <f t="shared" si="4"/>
        <v>130843.95100000035</v>
      </c>
      <c r="J14" s="22">
        <f>(+J11+J12-J13)</f>
        <v>130843.95100000035</v>
      </c>
      <c r="K14" s="23">
        <f t="shared" si="5"/>
        <v>24048686.853</v>
      </c>
      <c r="L14" s="23">
        <f t="shared" ref="L14" si="9">+L11+L12-L13</f>
        <v>24048686.853</v>
      </c>
      <c r="M14" s="22">
        <f t="shared" si="6"/>
        <v>20319048.140999988</v>
      </c>
      <c r="N14" s="22">
        <f>(+N11+N12-N13)</f>
        <v>20319048.140999988</v>
      </c>
      <c r="O14" s="24">
        <f t="shared" si="7"/>
        <v>28071530.448999986</v>
      </c>
      <c r="P14" s="23">
        <f t="shared" si="7"/>
        <v>28071530.448999986</v>
      </c>
      <c r="Q14" s="23">
        <f t="shared" si="7"/>
        <v>22228431.304999992</v>
      </c>
      <c r="R14" s="22">
        <f t="shared" si="7"/>
        <v>22228431.304999992</v>
      </c>
    </row>
    <row r="15" spans="2:21">
      <c r="B15" s="18" t="s">
        <v>15</v>
      </c>
      <c r="C15" s="19">
        <f t="shared" si="1"/>
        <v>228667.58900000001</v>
      </c>
      <c r="D15" s="19">
        <v>228667.58900000001</v>
      </c>
      <c r="E15" s="19">
        <f t="shared" si="2"/>
        <v>261032.03400000001</v>
      </c>
      <c r="F15" s="19">
        <v>261032.03400000001</v>
      </c>
      <c r="G15" s="20">
        <f t="shared" si="3"/>
        <v>30362.875</v>
      </c>
      <c r="H15" s="20">
        <v>30362.875</v>
      </c>
      <c r="I15" s="19">
        <f t="shared" si="4"/>
        <v>16499.069</v>
      </c>
      <c r="J15" s="19">
        <v>16499.069</v>
      </c>
      <c r="K15" s="20">
        <f t="shared" si="5"/>
        <v>292545.01</v>
      </c>
      <c r="L15" s="20">
        <v>292545.01</v>
      </c>
      <c r="M15" s="19">
        <f t="shared" si="6"/>
        <v>224303.62700000001</v>
      </c>
      <c r="N15" s="19">
        <v>224303.62700000001</v>
      </c>
      <c r="O15" s="21">
        <f t="shared" ref="O15:R16" si="10">+C15+G15+K15</f>
        <v>551575.47400000005</v>
      </c>
      <c r="P15" s="20">
        <f t="shared" si="10"/>
        <v>551575.47400000005</v>
      </c>
      <c r="Q15" s="20">
        <f t="shared" si="10"/>
        <v>501834.73</v>
      </c>
      <c r="R15" s="19">
        <f t="shared" si="10"/>
        <v>501834.73</v>
      </c>
    </row>
    <row r="16" spans="2:21">
      <c r="B16" s="18" t="s">
        <v>16</v>
      </c>
      <c r="C16" s="19">
        <f t="shared" si="1"/>
        <v>3657775.355</v>
      </c>
      <c r="D16" s="19">
        <v>3657775.355</v>
      </c>
      <c r="E16" s="19">
        <f t="shared" si="2"/>
        <v>59935.749000000003</v>
      </c>
      <c r="F16" s="19">
        <v>59935.749000000003</v>
      </c>
      <c r="G16" s="20">
        <f t="shared" si="3"/>
        <v>48780.731</v>
      </c>
      <c r="H16" s="20">
        <v>48780.731</v>
      </c>
      <c r="I16" s="19">
        <f t="shared" si="4"/>
        <v>31972.168000000001</v>
      </c>
      <c r="J16" s="19">
        <v>31972.168000000001</v>
      </c>
      <c r="K16" s="20">
        <f t="shared" si="5"/>
        <v>1422673.203</v>
      </c>
      <c r="L16" s="20">
        <v>1422673.203</v>
      </c>
      <c r="M16" s="19">
        <f t="shared" si="6"/>
        <v>1205351.0209999999</v>
      </c>
      <c r="N16" s="19">
        <v>1205351.0209999999</v>
      </c>
      <c r="O16" s="21">
        <f t="shared" si="10"/>
        <v>5129229.2889999999</v>
      </c>
      <c r="P16" s="20">
        <f t="shared" si="10"/>
        <v>5129229.2889999999</v>
      </c>
      <c r="Q16" s="20">
        <f t="shared" si="10"/>
        <v>1297258.9379999998</v>
      </c>
      <c r="R16" s="19">
        <f t="shared" si="10"/>
        <v>1297258.9379999998</v>
      </c>
    </row>
    <row r="17" spans="2:18" s="30" customFormat="1" ht="21.75" thickBot="1">
      <c r="B17" s="26" t="s">
        <v>17</v>
      </c>
      <c r="C17" s="27">
        <f t="shared" si="1"/>
        <v>536686.04799999902</v>
      </c>
      <c r="D17" s="27">
        <f t="shared" ref="D17:R17" si="11">+D14+D15-D16</f>
        <v>536686.04799999902</v>
      </c>
      <c r="E17" s="27">
        <f t="shared" si="2"/>
        <v>1979635.4979999994</v>
      </c>
      <c r="F17" s="27">
        <f t="shared" ref="F17" si="12">+F14+F15-F16</f>
        <v>1979635.4979999994</v>
      </c>
      <c r="G17" s="28">
        <f t="shared" si="3"/>
        <v>38631.925999999658</v>
      </c>
      <c r="H17" s="28">
        <f t="shared" ref="H17" si="13">+H14+H15-H16</f>
        <v>38631.925999999658</v>
      </c>
      <c r="I17" s="27">
        <f t="shared" si="4"/>
        <v>115370.85200000033</v>
      </c>
      <c r="J17" s="27">
        <f>(+J14+J15-J16)</f>
        <v>115370.85200000033</v>
      </c>
      <c r="K17" s="28">
        <f t="shared" si="5"/>
        <v>22918558.66</v>
      </c>
      <c r="L17" s="28">
        <f t="shared" ref="L17" si="14">+L14+L15-L16</f>
        <v>22918558.66</v>
      </c>
      <c r="M17" s="27">
        <f t="shared" si="6"/>
        <v>19338000.746999986</v>
      </c>
      <c r="N17" s="27">
        <f>(+N14+N15-N16)</f>
        <v>19338000.746999986</v>
      </c>
      <c r="O17" s="29">
        <f t="shared" si="11"/>
        <v>23493876.633999985</v>
      </c>
      <c r="P17" s="28">
        <f t="shared" si="11"/>
        <v>23493876.633999985</v>
      </c>
      <c r="Q17" s="28">
        <f t="shared" si="11"/>
        <v>21433007.096999992</v>
      </c>
      <c r="R17" s="27">
        <f t="shared" si="11"/>
        <v>21433007.096999992</v>
      </c>
    </row>
    <row r="18" spans="2:18"/>
    <row r="19" spans="2:18">
      <c r="B19" s="31" t="s">
        <v>18</v>
      </c>
    </row>
  </sheetData>
  <mergeCells count="10">
    <mergeCell ref="B1:R1"/>
    <mergeCell ref="B2:R2"/>
    <mergeCell ref="B3:R3"/>
    <mergeCell ref="B5:R5"/>
    <mergeCell ref="B6:R6"/>
    <mergeCell ref="B8:B9"/>
    <mergeCell ref="C8:F8"/>
    <mergeCell ref="G8:J8"/>
    <mergeCell ref="K8:N8"/>
    <mergeCell ref="O8:R8"/>
  </mergeCells>
  <hyperlinks>
    <hyperlink ref="U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NL-5 CLAIMS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2016-08-12T09:39:23Z</dcterms:created>
  <dcterms:modified xsi:type="dcterms:W3CDTF">2016-08-12T09:39:24Z</dcterms:modified>
</cp:coreProperties>
</file>